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035" windowHeight="8700" activeTab="0"/>
  </bookViews>
  <sheets>
    <sheet name="příloha č.1" sheetId="1" r:id="rId1"/>
    <sheet name="příloha č.2" sheetId="2" r:id="rId2"/>
    <sheet name="příloha č.3" sheetId="3" r:id="rId3"/>
    <sheet name="příloha č.4" sheetId="4" r:id="rId4"/>
    <sheet name="příloha č.5" sheetId="5" r:id="rId5"/>
    <sheet name="příloha č. 6" sheetId="6" r:id="rId6"/>
    <sheet name="příloha č.7" sheetId="7" r:id="rId7"/>
    <sheet name="příloha č.8" sheetId="8" r:id="rId8"/>
    <sheet name="příloha č.9" sheetId="9" r:id="rId9"/>
    <sheet name="příloha č.10" sheetId="10" r:id="rId10"/>
  </sheets>
  <definedNames>
    <definedName name="_xlnm.Print_Area" localSheetId="2">'příloha č.3'!$A$1:$H$48</definedName>
    <definedName name="_xlnm.Print_Area" localSheetId="6">'příloha č.7'!$A$1:$C$77</definedName>
  </definedNames>
  <calcPr fullCalcOnLoad="1"/>
</workbook>
</file>

<file path=xl/comments3.xml><?xml version="1.0" encoding="utf-8"?>
<comments xmlns="http://schemas.openxmlformats.org/spreadsheetml/2006/main">
  <authors>
    <author>Vitova Jarmila</author>
  </authors>
  <commentList>
    <comment ref="G1" authorId="0">
      <text>
        <r>
          <rPr>
            <b/>
            <sz val="8"/>
            <rFont val="Tahoma"/>
            <family val="2"/>
          </rPr>
          <t>Vitova Jarmila:</t>
        </r>
        <r>
          <rPr>
            <sz val="8"/>
            <rFont val="Tahoma"/>
            <family val="2"/>
          </rPr>
          <t xml:space="preserve">
dle číselníku</t>
        </r>
      </text>
    </comment>
    <comment ref="A2" authorId="0">
      <text>
        <r>
          <rPr>
            <b/>
            <sz val="8"/>
            <rFont val="Tahoma"/>
            <family val="2"/>
          </rPr>
          <t>Vitova Jarmila:</t>
        </r>
        <r>
          <rPr>
            <sz val="8"/>
            <rFont val="Tahoma"/>
            <family val="2"/>
          </rPr>
          <t xml:space="preserve">
dle zřizovací listiny</t>
        </r>
      </text>
    </comment>
    <comment ref="C6" authorId="0">
      <text>
        <r>
          <rPr>
            <b/>
            <sz val="8"/>
            <rFont val="Tahoma"/>
            <family val="2"/>
          </rPr>
          <t>Vitova Jarmila:</t>
        </r>
        <r>
          <rPr>
            <sz val="8"/>
            <rFont val="Tahoma"/>
            <family val="2"/>
          </rPr>
          <t xml:space="preserve">
kontrola na výkaz zisků a ztrát</t>
        </r>
      </text>
    </comment>
    <comment ref="C10" authorId="0">
      <text>
        <r>
          <rPr>
            <b/>
            <sz val="8"/>
            <rFont val="Tahoma"/>
            <family val="2"/>
          </rPr>
          <t>Vitova Jarmila:</t>
        </r>
        <r>
          <rPr>
            <sz val="8"/>
            <rFont val="Tahoma"/>
            <family val="2"/>
          </rPr>
          <t xml:space="preserve">
kontrola na výkaz zisků a ztrát</t>
        </r>
      </text>
    </comment>
    <comment ref="C14" authorId="0">
      <text>
        <r>
          <rPr>
            <b/>
            <sz val="8"/>
            <rFont val="Tahoma"/>
            <family val="2"/>
          </rPr>
          <t>Vitova Jarmila:</t>
        </r>
        <r>
          <rPr>
            <sz val="8"/>
            <rFont val="Tahoma"/>
            <family val="2"/>
          </rPr>
          <t xml:space="preserve">
výkaz zisků a ztrát…..hlavní+doplňková činnost</t>
        </r>
      </text>
    </comment>
    <comment ref="C15" authorId="0">
      <text>
        <r>
          <rPr>
            <b/>
            <sz val="8"/>
            <rFont val="Tahoma"/>
            <family val="2"/>
          </rPr>
          <t>Vitova Jarmila:</t>
        </r>
        <r>
          <rPr>
            <sz val="8"/>
            <rFont val="Tahoma"/>
            <family val="2"/>
          </rPr>
          <t xml:space="preserve">
výkaz zisků a ztrát …..hl.+ doplňk. činnost, účet 591, event 595</t>
        </r>
      </text>
    </comment>
    <comment ref="C16" authorId="0">
      <text>
        <r>
          <rPr>
            <b/>
            <sz val="8"/>
            <rFont val="Tahoma"/>
            <family val="2"/>
          </rPr>
          <t>Vitova Jarmila:</t>
        </r>
        <r>
          <rPr>
            <sz val="8"/>
            <rFont val="Tahoma"/>
            <family val="2"/>
          </rPr>
          <t xml:space="preserve">
kontrola na rozvahu, účet 493</t>
        </r>
      </text>
    </comment>
    <comment ref="C25" authorId="0">
      <text>
        <r>
          <rPr>
            <b/>
            <sz val="8"/>
            <rFont val="Tahoma"/>
            <family val="2"/>
          </rPr>
          <t>Vitova Jarmila:</t>
        </r>
        <r>
          <rPr>
            <sz val="8"/>
            <rFont val="Tahoma"/>
            <family val="2"/>
          </rPr>
          <t xml:space="preserve">
max. do 20-ti%  kladného hosp.výsledku běžného roku</t>
        </r>
      </text>
    </comment>
    <comment ref="C26" authorId="0">
      <text>
        <r>
          <rPr>
            <b/>
            <sz val="8"/>
            <rFont val="Tahoma"/>
            <family val="2"/>
          </rPr>
          <t>Vitova Jarmila:</t>
        </r>
        <r>
          <rPr>
            <sz val="8"/>
            <rFont val="Tahoma"/>
            <family val="2"/>
          </rPr>
          <t xml:space="preserve">
max. do výše účtu 493
</t>
        </r>
      </text>
    </comment>
    <comment ref="C34" authorId="0">
      <text>
        <r>
          <rPr>
            <b/>
            <sz val="8"/>
            <rFont val="Tahoma"/>
            <family val="2"/>
          </rPr>
          <t>Vitova Jarmila:</t>
        </r>
        <r>
          <rPr>
            <sz val="8"/>
            <rFont val="Tahoma"/>
            <family val="2"/>
          </rPr>
          <t xml:space="preserve">
navýšení neuhrazené ztráty minulých let</t>
        </r>
      </text>
    </comment>
    <comment ref="C35" authorId="0">
      <text>
        <r>
          <rPr>
            <b/>
            <sz val="8"/>
            <rFont val="Tahoma"/>
            <family val="2"/>
          </rPr>
          <t>Vitova Jarmila:</t>
        </r>
        <r>
          <rPr>
            <sz val="8"/>
            <rFont val="Tahoma"/>
            <family val="2"/>
          </rPr>
          <t xml:space="preserve">
snižení zisku minulých let</t>
        </r>
      </text>
    </comment>
    <comment ref="C39" authorId="0">
      <text>
        <r>
          <rPr>
            <b/>
            <sz val="8"/>
            <rFont val="Tahoma"/>
            <family val="2"/>
          </rPr>
          <t>Vitova Jarmila:</t>
        </r>
        <r>
          <rPr>
            <sz val="8"/>
            <rFont val="Tahoma"/>
            <family val="2"/>
          </rPr>
          <t xml:space="preserve">
 rozvaha účet 432</t>
        </r>
      </text>
    </comment>
    <comment ref="C40" authorId="0">
      <text>
        <r>
          <rPr>
            <b/>
            <sz val="8"/>
            <rFont val="Tahoma"/>
            <family val="2"/>
          </rPr>
          <t>Vitova Jarmila:</t>
        </r>
        <r>
          <rPr>
            <sz val="8"/>
            <rFont val="Tahoma"/>
            <family val="2"/>
          </rPr>
          <t xml:space="preserve">
NEMĚŃTE FORMÁT BUŃKY!</t>
        </r>
      </text>
    </comment>
    <comment ref="C42" authorId="0">
      <text>
        <r>
          <rPr>
            <b/>
            <sz val="8"/>
            <rFont val="Tahoma"/>
            <family val="2"/>
          </rPr>
          <t>Vitova Jarmila:</t>
        </r>
        <r>
          <rPr>
            <sz val="8"/>
            <rFont val="Tahoma"/>
            <family val="2"/>
          </rPr>
          <t xml:space="preserve">
max. 20% z rozdělované částky</t>
        </r>
      </text>
    </comment>
  </commentList>
</comments>
</file>

<file path=xl/sharedStrings.xml><?xml version="1.0" encoding="utf-8"?>
<sst xmlns="http://schemas.openxmlformats.org/spreadsheetml/2006/main" count="610" uniqueCount="506">
  <si>
    <t>Příloha č. 9</t>
  </si>
  <si>
    <t>Organizace: (název, ulice, město)</t>
  </si>
  <si>
    <t>PŘEHLED</t>
  </si>
  <si>
    <t xml:space="preserve">                     inventarizacemi ověřených skutečných stavů majetku předaného k hospodaření</t>
  </si>
  <si>
    <t>počet stran příloh:</t>
  </si>
  <si>
    <t>č. řádku</t>
  </si>
  <si>
    <t>Název majetku</t>
  </si>
  <si>
    <t>SÚ</t>
  </si>
  <si>
    <t>Inventura</t>
  </si>
  <si>
    <t xml:space="preserve">Stav svěřeného </t>
  </si>
  <si>
    <t>Skutečný stav</t>
  </si>
  <si>
    <t>Účetní stav</t>
  </si>
  <si>
    <t xml:space="preserve">Rozdíl </t>
  </si>
  <si>
    <t>F/D</t>
  </si>
  <si>
    <t xml:space="preserve">majetku dle </t>
  </si>
  <si>
    <t>v Kč</t>
  </si>
  <si>
    <t>zřizovací listiny v Kč</t>
  </si>
  <si>
    <t>…</t>
  </si>
  <si>
    <t>Inventarizační rozdíly byly proúčtovány v souladu se zřizovací listinou a vnitřními předpisy kraje:</t>
  </si>
  <si>
    <t>Vyjádření inventarizační komise k vzniklým inventarizačním rozdílům:</t>
  </si>
  <si>
    <t>Navrhovaná opatření vycházející z inventarizačních zjištění:</t>
  </si>
  <si>
    <t>Datum vyhotovení inventarizačního přehledu:</t>
  </si>
  <si>
    <t>Jména a podpisy zaměstnanců provádějících inventarizaci:</t>
  </si>
  <si>
    <t>předseda:</t>
  </si>
  <si>
    <t>členové:</t>
  </si>
  <si>
    <t>(osoba zodpovědná za provedení inventarizace)</t>
  </si>
  <si>
    <t>(osoby zodpovědné za zjištění skutečnosti)</t>
  </si>
  <si>
    <t>ředitel příspěvkové organizace</t>
  </si>
  <si>
    <r>
      <t>Přílohy:</t>
    </r>
    <r>
      <rPr>
        <sz val="10"/>
        <color indexed="8"/>
        <rFont val="Arial"/>
        <family val="2"/>
      </rPr>
      <t xml:space="preserve">  Kopie kompetentním orgánem schváleného proúčtování inventarizačních rozdílů</t>
    </r>
  </si>
  <si>
    <t xml:space="preserve">Finanční vypořádání příspěvků, dotací a návratných finančních výpomocí </t>
  </si>
  <si>
    <t>Ukazatel</t>
  </si>
  <si>
    <t>ÚZ</t>
  </si>
  <si>
    <t>Vráceno v průběhu roku zpět na účet poskytovatele</t>
  </si>
  <si>
    <t>Datum vrácení</t>
  </si>
  <si>
    <t>Vratka dotace a návratné finanční výpomoci při finančním vypořádání</t>
  </si>
  <si>
    <t>1</t>
  </si>
  <si>
    <t>2</t>
  </si>
  <si>
    <t>3</t>
  </si>
  <si>
    <t>4</t>
  </si>
  <si>
    <t>5</t>
  </si>
  <si>
    <t xml:space="preserve">1/ Příspěvky na provoz od zřizovatele celkem </t>
  </si>
  <si>
    <t>x</t>
  </si>
  <si>
    <t>v tom:</t>
  </si>
  <si>
    <t xml:space="preserve">       - příspěvek na čistý provoz</t>
  </si>
  <si>
    <t xml:space="preserve">       - příspěvek na odpisy </t>
  </si>
  <si>
    <t xml:space="preserve">       v tom jednotlivé tituly:</t>
  </si>
  <si>
    <t>Kapitola 914       - působnosti - ostatní odbory KÚLK</t>
  </si>
  <si>
    <t xml:space="preserve">2/ Příspěvky na investice od zřizovatele celkem </t>
  </si>
  <si>
    <t>v tom jednotlivé tituly:</t>
  </si>
  <si>
    <t>Kapitola 920 04 -kapitálové výdaje odbor školství</t>
  </si>
  <si>
    <t>A/ celkem 1/+2/</t>
  </si>
  <si>
    <t>B./ celkem 3/+4/</t>
  </si>
  <si>
    <t>C/ CELKEM A+B /1+2+3+4/</t>
  </si>
  <si>
    <t>Vypracoval:</t>
  </si>
  <si>
    <t>Telefon:</t>
  </si>
  <si>
    <t>E-mail:</t>
  </si>
  <si>
    <t>Schválil:</t>
  </si>
  <si>
    <t>Poznámka:</t>
  </si>
  <si>
    <t xml:space="preserve"> </t>
  </si>
  <si>
    <t>a</t>
  </si>
  <si>
    <t>Schválil :</t>
  </si>
  <si>
    <t>Finanční vypořádání dotací poskytnutých krajům nebo hlavnímu městu Praze</t>
  </si>
  <si>
    <t xml:space="preserve">z rozpočtu Evropské unie a z prostředků finančních mechanismů </t>
  </si>
  <si>
    <t>v Kč na dvě desetinná místa</t>
  </si>
  <si>
    <t>účelový
znak</t>
  </si>
  <si>
    <t>Vráceno 
v průběhu roku
na
výdajový účet
poskytovatele</t>
  </si>
  <si>
    <t>Vráceno 
v průběhu roku
na
příjmový účet
poskytovatele</t>
  </si>
  <si>
    <t>b</t>
  </si>
  <si>
    <t>6 =  2 - 3 - 4 - 5</t>
  </si>
  <si>
    <t>A.1. Neinvestiční dotace celkem</t>
  </si>
  <si>
    <t>Přímé náklady na vzdělávání</t>
  </si>
  <si>
    <t>Rozvojový program na podporu škol, které realizují inkluzivní vzdělávání a vzdělávání dětí se sociokulturním znevýhodněním</t>
  </si>
  <si>
    <t>Informační centra</t>
  </si>
  <si>
    <t>Rozvojový program MŠMT pro děti - cizince ze 3. zemí</t>
  </si>
  <si>
    <t>Vybavení škol pomůckami kompenzačního a rehabilitačního charakteru</t>
  </si>
  <si>
    <t>Studium krajanů na středních školách v ČR</t>
  </si>
  <si>
    <t>Výběrové řízení na Gymnáziu v Děčíně - výběr studentů na Gymnáziu v Pirně</t>
  </si>
  <si>
    <t>Pirna - česko - saský dvojjazyčný vzdělávací cyklus</t>
  </si>
  <si>
    <t>Podpora organizace a ukončování středního vzdělávání maturitní zkouškou na vybraných školách v podzimním zkušebním období</t>
  </si>
  <si>
    <t>Program sociální prevence a prevence kriminality</t>
  </si>
  <si>
    <t>Dotace pro soukromé školy</t>
  </si>
  <si>
    <t>Projekty romské komunity</t>
  </si>
  <si>
    <t>Program protidrogové politiky</t>
  </si>
  <si>
    <t>Soutěže</t>
  </si>
  <si>
    <t>Spolupráce s francouzskými, vlámskými a španělskými školami</t>
  </si>
  <si>
    <t>Asistenti pedagogů v soukromých a církevních speciálních školách</t>
  </si>
  <si>
    <t>Podpora odborného vzdělávání</t>
  </si>
  <si>
    <t>Program podpory vzdělávání národnostních menšin</t>
  </si>
  <si>
    <t>Přímé náklady na vzdělávání - sportovní gymnázia</t>
  </si>
  <si>
    <t>Bezplatná příprava dětí azylantů, účastníků řízení o azyl a dětí osob se státní příslušností jiného členského státu EU k začlenění do základního vzdělávání</t>
  </si>
  <si>
    <t xml:space="preserve">Asistenti pedagogů pro děti, žáky a studenty se sociálním znevýhodněním </t>
  </si>
  <si>
    <t>ostatní tituly:</t>
  </si>
  <si>
    <t>A.2. Investiční dotace celkem</t>
  </si>
  <si>
    <t>A.3. Dotace celkem
    (A.1.+ A.2.)</t>
  </si>
  <si>
    <t>Vysvětlivky:</t>
  </si>
  <si>
    <t>ve sloupci b) jednotlivým titulem se rozumí účel stanovený v rozhodnutí, event. v dohodě nebo smlouvě o poskytnutí dotace</t>
  </si>
  <si>
    <t>sloupec 1 - uvádí se výše dotace stanovená v rozhodnutí event. dohodě nebo smlouvě o poskytnutí dotace</t>
  </si>
  <si>
    <t xml:space="preserve">sloupec 2 - uvádí se výše dotace převedené poskytovatelem na účet příjemce </t>
  </si>
  <si>
    <t>sloupec 3 - vyplňuje se, pokud příjemce provedl vratku dotace, případně její části již v průběhu roku, za který se provádí finanční vypořádání, na výdajový  účet poskytovatele</t>
  </si>
  <si>
    <t>Sestavil:</t>
  </si>
  <si>
    <t>Kontroloval:</t>
  </si>
  <si>
    <t>Datum a podpis:</t>
  </si>
  <si>
    <t>Příloha č. 5</t>
  </si>
  <si>
    <t>Peněžní fondy příspěvkové organizace</t>
  </si>
  <si>
    <t>Čerpání</t>
  </si>
  <si>
    <t>Peněžní fondy</t>
  </si>
  <si>
    <t>číslo</t>
  </si>
  <si>
    <t>Jiné zdroje</t>
  </si>
  <si>
    <t>Na neinvestice</t>
  </si>
  <si>
    <t>Na investice</t>
  </si>
  <si>
    <t>organizace</t>
  </si>
  <si>
    <t>účtu</t>
  </si>
  <si>
    <t>8(=7-2)</t>
  </si>
  <si>
    <t>Fond odměn</t>
  </si>
  <si>
    <t>FKSP</t>
  </si>
  <si>
    <t>Rezervní fond</t>
  </si>
  <si>
    <t>Investiční fond</t>
  </si>
  <si>
    <t>CELKEM</t>
  </si>
  <si>
    <t xml:space="preserve">Komentář: </t>
  </si>
  <si>
    <t>Datum:</t>
  </si>
  <si>
    <t>Příloha č. 6</t>
  </si>
  <si>
    <t xml:space="preserve">Stav peněžních fondů a finančních prostředků na běžných účtech </t>
  </si>
  <si>
    <t xml:space="preserve">                                                 k příslušným peněžním  fondům </t>
  </si>
  <si>
    <t>Stav</t>
  </si>
  <si>
    <t>(fond)</t>
  </si>
  <si>
    <t>(účet)</t>
  </si>
  <si>
    <t>Fond reprodukce majetku</t>
  </si>
  <si>
    <t>Fond kulturních a sociálních potřeb</t>
  </si>
  <si>
    <t>Celkem</t>
  </si>
  <si>
    <t xml:space="preserve"> Komentář:</t>
  </si>
  <si>
    <t xml:space="preserve">Datum : </t>
  </si>
  <si>
    <t>Vypracoval :</t>
  </si>
  <si>
    <t>Příloha č. 7</t>
  </si>
  <si>
    <t>p.č.</t>
  </si>
  <si>
    <t>účet dle vyhl.</t>
  </si>
  <si>
    <t>ukazatel</t>
  </si>
  <si>
    <t>NÁKLADY CELKEM - účtová třída 5</t>
  </si>
  <si>
    <t>Spotřebované nákupy</t>
  </si>
  <si>
    <t>spotřeba materiálu</t>
  </si>
  <si>
    <t>spotřeba jiných neskladovatelných dodávek</t>
  </si>
  <si>
    <t>prodané zboží</t>
  </si>
  <si>
    <t>Služby</t>
  </si>
  <si>
    <t>opravy a udržování</t>
  </si>
  <si>
    <t>cestovné</t>
  </si>
  <si>
    <t>náklady na reprezentaci</t>
  </si>
  <si>
    <t>ostatní služby</t>
  </si>
  <si>
    <t>Osobní náklady</t>
  </si>
  <si>
    <t>mzdové náklady</t>
  </si>
  <si>
    <t>jiné sociální pojištění</t>
  </si>
  <si>
    <t>zákonné sociální náklady</t>
  </si>
  <si>
    <t>Daně a poplatky</t>
  </si>
  <si>
    <t>daň silniční</t>
  </si>
  <si>
    <t>daň z nemovitostí</t>
  </si>
  <si>
    <t>jiné daně a poplatky</t>
  </si>
  <si>
    <t>Ostatní náklady</t>
  </si>
  <si>
    <t>smluvní pokuty a úroky z prodlení</t>
  </si>
  <si>
    <t>jiné pokuty a penále</t>
  </si>
  <si>
    <t>dary</t>
  </si>
  <si>
    <t>prodaný materiál</t>
  </si>
  <si>
    <t>manka a škody</t>
  </si>
  <si>
    <t>tvorba fondů</t>
  </si>
  <si>
    <t>ostatní náklady z činnosti</t>
  </si>
  <si>
    <t>Odpisy, rezervy a opravné položky</t>
  </si>
  <si>
    <t>prodané pozemky</t>
  </si>
  <si>
    <t>tvorba a zúčtování rezerv</t>
  </si>
  <si>
    <t>tvorba a zúčtování opravných položek</t>
  </si>
  <si>
    <t>Finanční náklady</t>
  </si>
  <si>
    <t>úroky</t>
  </si>
  <si>
    <t>kurzové ztráty</t>
  </si>
  <si>
    <t>náklady z přecenění reálnou hodnotou</t>
  </si>
  <si>
    <t>ostatní finanční náklady</t>
  </si>
  <si>
    <t>Daň z příjmů</t>
  </si>
  <si>
    <t>daň z příjmů</t>
  </si>
  <si>
    <t>dodatečné odvody daně z příjmů</t>
  </si>
  <si>
    <t>Výnosy z vlastních výkonů a zboží</t>
  </si>
  <si>
    <t>výnosy z prodeje služeb</t>
  </si>
  <si>
    <t>výnosy z pronájmu</t>
  </si>
  <si>
    <t>výnosy z prodaného zboží</t>
  </si>
  <si>
    <t>jiné výnosy z vlastních výkonů</t>
  </si>
  <si>
    <t>aktivace vnitroorganizačních služeb</t>
  </si>
  <si>
    <t>Ostatní výnosy</t>
  </si>
  <si>
    <t>čerpání fondů</t>
  </si>
  <si>
    <t>ostatní výnosy z činnosti</t>
  </si>
  <si>
    <t>Finanční výnosy</t>
  </si>
  <si>
    <t>kurzové zisky</t>
  </si>
  <si>
    <t>ostatní finanční výnosy</t>
  </si>
  <si>
    <t>Průměrný měsíční plat na 1 zaměstnance</t>
  </si>
  <si>
    <t>Příloha č. 8</t>
  </si>
  <si>
    <t xml:space="preserve">A)  Stav závazků po lhůtě splatnosti </t>
  </si>
  <si>
    <t xml:space="preserve">Částka v Kč </t>
  </si>
  <si>
    <t xml:space="preserve">Doplňující údaje o závazku </t>
  </si>
  <si>
    <t xml:space="preserve">Celkem </t>
  </si>
  <si>
    <r>
      <t>v tom:</t>
    </r>
    <r>
      <rPr>
        <sz val="10"/>
        <rFont val="Arial"/>
        <family val="0"/>
      </rPr>
      <t xml:space="preserve"> do 1 měsíce</t>
    </r>
  </si>
  <si>
    <t xml:space="preserve">           do 2 měsíců</t>
  </si>
  <si>
    <t xml:space="preserve">           do 6 měsíců</t>
  </si>
  <si>
    <t xml:space="preserve">           do 1 roku</t>
  </si>
  <si>
    <t xml:space="preserve">           více než 1 rok </t>
  </si>
  <si>
    <t xml:space="preserve">B) Stav pohledávek po lhůtě splatnosti </t>
  </si>
  <si>
    <t>Částka v Kč</t>
  </si>
  <si>
    <t>Doplňující údaje o pohledávce (tj. název organizace, částka, předmět, atd.)</t>
  </si>
  <si>
    <t>Celkem - dobytné pohledávky</t>
  </si>
  <si>
    <t xml:space="preserve">           do 3 měsíců</t>
  </si>
  <si>
    <t xml:space="preserve">           do 2 let</t>
  </si>
  <si>
    <t xml:space="preserve">           do 3 let</t>
  </si>
  <si>
    <t xml:space="preserve">           více než 3 roky</t>
  </si>
  <si>
    <t>Celkem - nedobytné pohledávky</t>
  </si>
  <si>
    <r>
      <t>z toho</t>
    </r>
    <r>
      <rPr>
        <sz val="10"/>
        <rFont val="Arial"/>
        <family val="0"/>
      </rPr>
      <t xml:space="preserve"> v soudním řízení</t>
    </r>
  </si>
  <si>
    <t>Částka vymožená soudně</t>
  </si>
  <si>
    <t xml:space="preserve">                                                                  Schválil :</t>
  </si>
  <si>
    <r>
      <t xml:space="preserve">I. Opravy a údržba </t>
    </r>
    <r>
      <rPr>
        <b/>
        <sz val="10"/>
        <rFont val="Arial CE"/>
        <family val="2"/>
      </rPr>
      <t>majetku</t>
    </r>
    <r>
      <rPr>
        <b/>
        <sz val="10"/>
        <rFont val="Arial CE"/>
        <family val="2"/>
      </rPr>
      <t xml:space="preserve"> - neinvestiční povahy* </t>
    </r>
  </si>
  <si>
    <t>věcný obsah</t>
  </si>
  <si>
    <t>rozpočtované náklady</t>
  </si>
  <si>
    <t xml:space="preserve">investiční fond PO </t>
  </si>
  <si>
    <t>Oprava a údržba majetku - celkem</t>
  </si>
  <si>
    <t>* doplňkový zdroj financování oprav a údržby</t>
  </si>
  <si>
    <t>majetku v rámci běžného rozpočtu organizace</t>
  </si>
  <si>
    <t xml:space="preserve">II. Použití investičního fondu - financování kapitálové části rozpočtu organizace </t>
  </si>
  <si>
    <t>dotace z rozp. kraje</t>
  </si>
  <si>
    <t>dotace ze SR a SF</t>
  </si>
  <si>
    <t>jiné zdroje</t>
  </si>
  <si>
    <t>1. Rekonstrukce a modernizace - celkem</t>
  </si>
  <si>
    <t>2. Pořízení dlouhodobého majetku - celkem</t>
  </si>
  <si>
    <t>3. Programové financování (ISPROFIN) - celk.</t>
  </si>
  <si>
    <t>jméno</t>
  </si>
  <si>
    <t>podpis:</t>
  </si>
  <si>
    <t>vedoucí odboru KÚ LK:</t>
  </si>
  <si>
    <t>dne:</t>
  </si>
  <si>
    <t>Příloha č. 10</t>
  </si>
  <si>
    <t>Věcný dar:</t>
  </si>
  <si>
    <t xml:space="preserve">Poř. č. </t>
  </si>
  <si>
    <t>Poskytovatel</t>
  </si>
  <si>
    <t xml:space="preserve">Částka </t>
  </si>
  <si>
    <t>Předmět daru</t>
  </si>
  <si>
    <t>číslo usnesení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</si>
  <si>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</si>
  <si>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</si>
  <si>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</si>
  <si>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</si>
  <si>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</si>
  <si>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</si>
  <si>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</si>
  <si>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</si>
  <si>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</si>
  <si>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</si>
  <si>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Účelově neurčený finanční dar:</t>
  </si>
  <si>
    <t>Účelově určený finanční dar:</t>
  </si>
  <si>
    <t>Účel</t>
  </si>
  <si>
    <t>Příloha č. 4</t>
  </si>
  <si>
    <t xml:space="preserve">Výsledek hospodaření po zdanění </t>
  </si>
  <si>
    <t>Excelence středních škol</t>
  </si>
  <si>
    <t>Integrace cizinců</t>
  </si>
  <si>
    <t>č. 410</t>
  </si>
  <si>
    <t>spotřeba energie (teplo, voda, plyn, el. energie)</t>
  </si>
  <si>
    <t xml:space="preserve">aktivace dlouhodobého majetku </t>
  </si>
  <si>
    <t>aktivace oběžného majetku</t>
  </si>
  <si>
    <t>změna stavu zásob vlastní výroby</t>
  </si>
  <si>
    <t>11.</t>
  </si>
  <si>
    <t>12.</t>
  </si>
  <si>
    <t>13.</t>
  </si>
  <si>
    <t>14.</t>
  </si>
  <si>
    <t>15.</t>
  </si>
  <si>
    <t>16.</t>
  </si>
  <si>
    <t>17.</t>
  </si>
  <si>
    <t>18.</t>
  </si>
  <si>
    <t xml:space="preserve">zákonné sociální pojištění </t>
  </si>
  <si>
    <t>19.</t>
  </si>
  <si>
    <t>20.</t>
  </si>
  <si>
    <t>21.</t>
  </si>
  <si>
    <r>
      <t>jiné</t>
    </r>
    <r>
      <rPr>
        <sz val="8"/>
        <rFont val="Arial CE"/>
        <family val="2"/>
      </rPr>
      <t xml:space="preserve"> sociální náklady </t>
    </r>
  </si>
  <si>
    <t>22.</t>
  </si>
  <si>
    <t>23.</t>
  </si>
  <si>
    <t>24.</t>
  </si>
  <si>
    <t>25.</t>
  </si>
  <si>
    <t>26.</t>
  </si>
  <si>
    <t>vratky daní z nadměrných odpočtů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</si>
  <si>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</si>
  <si>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</si>
  <si>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</si>
  <si>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</si>
  <si>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</si>
  <si>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</si>
  <si>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</si>
  <si>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</si>
  <si>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</si>
  <si>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</si>
  <si>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odpisy dlouhodobého  majetku</t>
  </si>
  <si>
    <t>37.</t>
  </si>
  <si>
    <t>prodaný dlouhodobý nehmotný majetek</t>
  </si>
  <si>
    <t>38.</t>
  </si>
  <si>
    <t>prodaný dlouhodobý hmotný majetek</t>
  </si>
  <si>
    <t>39.</t>
  </si>
  <si>
    <t>40.</t>
  </si>
  <si>
    <t>41.</t>
  </si>
  <si>
    <t>42.</t>
  </si>
  <si>
    <t>náklady z vyřazených pohledávek</t>
  </si>
  <si>
    <t>43.</t>
  </si>
  <si>
    <t>náklady u drobného dlouhodobého majetku</t>
  </si>
  <si>
    <t>44.</t>
  </si>
  <si>
    <t>45.</t>
  </si>
  <si>
    <t>46.</t>
  </si>
  <si>
    <t>47.</t>
  </si>
  <si>
    <t>48.</t>
  </si>
  <si>
    <t>49.</t>
  </si>
  <si>
    <t>Náklady na transfery</t>
  </si>
  <si>
    <t>50.</t>
  </si>
  <si>
    <t>náklady vybraných místních vládních institucí z transferů</t>
  </si>
  <si>
    <t>51.</t>
  </si>
  <si>
    <t>52.</t>
  </si>
  <si>
    <t>53.</t>
  </si>
  <si>
    <t>54.</t>
  </si>
  <si>
    <t xml:space="preserve">VÝNOSY Z ČINNOSTI - účtová třída 6 </t>
  </si>
  <si>
    <t>55.</t>
  </si>
  <si>
    <t>56.</t>
  </si>
  <si>
    <t>výnosy z prodeje vlastních výrobků</t>
  </si>
  <si>
    <t>57.</t>
  </si>
  <si>
    <t>58.</t>
  </si>
  <si>
    <t>59.</t>
  </si>
  <si>
    <t>60.</t>
  </si>
  <si>
    <t>61.</t>
  </si>
  <si>
    <t>62.</t>
  </si>
  <si>
    <t>63.</t>
  </si>
  <si>
    <t>64.</t>
  </si>
  <si>
    <t>výnosy z vyřazených pohledávek</t>
  </si>
  <si>
    <t>65.</t>
  </si>
  <si>
    <t>výnosy z prodeje materiálu</t>
  </si>
  <si>
    <t>66.</t>
  </si>
  <si>
    <t>výnosy z prodeje dlouh.nehm.majetku</t>
  </si>
  <si>
    <t>67.</t>
  </si>
  <si>
    <t>výnosy z prodeje dlouh. hmot. majetku, kromě pozemků</t>
  </si>
  <si>
    <t>68.</t>
  </si>
  <si>
    <t>výnosy z prodeje pozemků</t>
  </si>
  <si>
    <t>69.</t>
  </si>
  <si>
    <t>70.</t>
  </si>
  <si>
    <t>71.</t>
  </si>
  <si>
    <t>72.</t>
  </si>
  <si>
    <t>73.</t>
  </si>
  <si>
    <t>74.</t>
  </si>
  <si>
    <t>výnosy z přecenění reálnou hodnotou</t>
  </si>
  <si>
    <t>75.</t>
  </si>
  <si>
    <t>výnosy z dlouhodobého finančního majetku</t>
  </si>
  <si>
    <t>76.</t>
  </si>
  <si>
    <t>77.</t>
  </si>
  <si>
    <t>Výnosy z transferů</t>
  </si>
  <si>
    <t>78.</t>
  </si>
  <si>
    <t>výnosy vybraných vládních institucí a transferů</t>
  </si>
  <si>
    <t>79.</t>
  </si>
  <si>
    <t>80.</t>
  </si>
  <si>
    <t>81.</t>
  </si>
  <si>
    <t>hlavní a doplňková činnost</t>
  </si>
  <si>
    <t>% /sl.2/sl.1/*100 hlavní činnost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</si>
  <si>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v Kč</t>
  </si>
  <si>
    <t>Počet zaměstnanců</t>
  </si>
  <si>
    <t>sl.1</t>
  </si>
  <si>
    <t>sl.2</t>
  </si>
  <si>
    <t>sl.3</t>
  </si>
  <si>
    <t>sl.4</t>
  </si>
  <si>
    <t>Přehled obdržených darů - za období leden - prosinec 2013:</t>
  </si>
  <si>
    <t>PLÁN INVESTIC ORGANIZACE na rok 2013 - skutečnost</t>
  </si>
  <si>
    <t xml:space="preserve">                                                příspěvkové organizaci ke dni 31. 12. 2013</t>
  </si>
  <si>
    <t>Stav pohledávek a závazků po lhůtě splatnosti k 31. 12. 2013</t>
  </si>
  <si>
    <t>schválený rozpočet rok 2013 - hlavní činnost</t>
  </si>
  <si>
    <t>skutečnost rok 2013 - hlavní činnost</t>
  </si>
  <si>
    <t>skutečnost rok 2013 - doplňková činnost</t>
  </si>
  <si>
    <t>Přehled výnosů a nákladů příspěvkové organizace v roce 2013</t>
  </si>
  <si>
    <t>k 1.1. 2013</t>
  </si>
  <si>
    <t>k 1.1.2013</t>
  </si>
  <si>
    <t>k 31.12.2013</t>
  </si>
  <si>
    <t>Tvorba 2013</t>
  </si>
  <si>
    <t>Příděl ze zlepš. HV r. 2013</t>
  </si>
  <si>
    <t>Stav k 31.12.2013</t>
  </si>
  <si>
    <t>Změna stavu za rok 2013</t>
  </si>
  <si>
    <t>Poskytnuto k 31.12.2013</t>
  </si>
  <si>
    <t>Použito k 31.12.2013</t>
  </si>
  <si>
    <t xml:space="preserve">       - příspěvek na platy pro víceoborové třídy</t>
  </si>
  <si>
    <t xml:space="preserve">       -účelově poskytnuté protředky (ostatní úpravy rozpočtu)</t>
  </si>
  <si>
    <t xml:space="preserve">         transfery celkem</t>
  </si>
  <si>
    <t>Kapitola 926 04 - grantový fond - odbor školství</t>
  </si>
  <si>
    <t>Kapitola 926       - grantový fond - ostatní odbory KÚLK</t>
  </si>
  <si>
    <t>Kapitola 914 04  - působnosti - odbor školství např. stipendia,sympozium, soutěže, EDUCA</t>
  </si>
  <si>
    <t>Kapitola 923 - spolufinancování EU (neinvestice) - odbor školství KÚLK-SR</t>
  </si>
  <si>
    <t>Kapitola 923 - spolufinancování EU (neinvestice) - odbor školství KÚLK-EU</t>
  </si>
  <si>
    <t>Kapitola 923 - spolufinancování EU (neinvestice) - ostatní odbory KÚLK-SR</t>
  </si>
  <si>
    <t>Kapitola 923 - spolufinancování EU (neinvestice) - ostatní odbory KÚLK-EU</t>
  </si>
  <si>
    <t>Kapitola 923 - spolufinancování EU -ostatní odbory KÚLK - SR</t>
  </si>
  <si>
    <t>Kapitola 923 - spolufinancování EU - ostatní odbory KÚLK - EU</t>
  </si>
  <si>
    <t>3/ Příspěvky, dotace od jiných poskytovatelů-ostn. neinv. celkem vyjma MŠMT</t>
  </si>
  <si>
    <t>4/Příspěvky, dotace od jiných poskytovatelů - ost. inv. celkem vyjma MŠMT</t>
  </si>
  <si>
    <t>Veškeré podklady k vyúčtování dotací roku 2013 jsou k dispozici ve škole / školském zařízení.</t>
  </si>
  <si>
    <t>Poskytnuto
k 31.12.2013</t>
  </si>
  <si>
    <t>Čerpáno
k 31.12.2013</t>
  </si>
  <si>
    <t>Skutečně
použito 
k 31.12.2013</t>
  </si>
  <si>
    <t xml:space="preserve">Vratka dotací
při finančním 
vypořádání
</t>
  </si>
  <si>
    <t>33034</t>
  </si>
  <si>
    <t>33040</t>
  </si>
  <si>
    <t>Podpora zavádění diagnostických nástrojů</t>
  </si>
  <si>
    <t>33042</t>
  </si>
  <si>
    <t>Podpora dalšího vzdělávání učitelů odborných předmětů v prostředí reálné praxe</t>
  </si>
  <si>
    <t>33043</t>
  </si>
  <si>
    <t>Podpora implementace Etické výchovy</t>
  </si>
  <si>
    <t>33044</t>
  </si>
  <si>
    <t>Rozvojový program Podpora logopedické prevence v předškolním vzdělávání</t>
  </si>
  <si>
    <t>33046</t>
  </si>
  <si>
    <t>Program na zmírnění škod způsobených povodněmi v červnu 2013</t>
  </si>
  <si>
    <t>33264</t>
  </si>
  <si>
    <t>Evropská jazyková cena</t>
  </si>
  <si>
    <t>sloupec 4 - vyplňuje se, pokud příjemce provedl vratku dotace, případně její části již v průběhu roku, za který se provádí finanční vypořádání, na příjmový  účet poskytovatele</t>
  </si>
  <si>
    <t>sloupec 5 - uvádí se výše skutečně použitých prostředků příjemcem z poskytnuté dotace k 31.12.2013</t>
  </si>
  <si>
    <t>sloupec 6 - uvádí se vratka dotace při finančním vypořádání</t>
  </si>
  <si>
    <t>Tel.:</t>
  </si>
  <si>
    <t>Výsledek hospodaření (VH) - rok 2013</t>
  </si>
  <si>
    <t>číslo organizace</t>
  </si>
  <si>
    <t>Název příspěv.organizace:</t>
  </si>
  <si>
    <t>A.   Výsledek hospodaření za rok 2013</t>
  </si>
  <si>
    <r>
      <t xml:space="preserve">VH z hlavní činnosti </t>
    </r>
    <r>
      <rPr>
        <sz val="10"/>
        <rFont val="Arial"/>
        <family val="2"/>
      </rPr>
      <t>……....</t>
    </r>
  </si>
  <si>
    <t>……………………………….</t>
  </si>
  <si>
    <t>….. před zdaněnním</t>
  </si>
  <si>
    <t>Komentář ke vzniku VH</t>
  </si>
  <si>
    <t>VH z doplňkové činnosti</t>
  </si>
  <si>
    <t>Komentář ke vzniku HV</t>
  </si>
  <si>
    <t>VH CELKEM  k 31.12. před zdaněním</t>
  </si>
  <si>
    <t xml:space="preserve">Daň z příjmu právnických osob </t>
  </si>
  <si>
    <r>
      <t xml:space="preserve">VH  CELKEM po zdanění </t>
    </r>
    <r>
      <rPr>
        <sz val="10"/>
        <rFont val="Arial"/>
        <family val="2"/>
      </rPr>
      <t>(zisk + /  ztráta -)</t>
    </r>
  </si>
  <si>
    <t xml:space="preserve">B.    Rozdělení a převod zlepšeného VH běžného roku </t>
  </si>
  <si>
    <t>Zisk z hospodaření celkem - za r. 2013</t>
  </si>
  <si>
    <t xml:space="preserve"> příděl ze zlepšeného VH roku 2013 v Kč</t>
  </si>
  <si>
    <t xml:space="preserve"> příděl ze zlepšeného VH roku 2013 v %</t>
  </si>
  <si>
    <t>Převod na nerozdělený zisk</t>
  </si>
  <si>
    <t>Pokrytí neuhrazené ztráty min. let</t>
  </si>
  <si>
    <t>RF tvořený ze zlepšeného VH  (účet 413)</t>
  </si>
  <si>
    <t>Fond odměnd (účet 411)</t>
  </si>
  <si>
    <t>úhrn</t>
  </si>
  <si>
    <t>C.   Krytí zhoršeného VH běžného roku</t>
  </si>
  <si>
    <t xml:space="preserve">Ztráta z hospodaření celkem - za r.2013 </t>
  </si>
  <si>
    <t>v tom krytí ztráty: (částky uvádějte se znaménkem +)</t>
  </si>
  <si>
    <t xml:space="preserve">  - na vrub zůstatku rezervního fondu</t>
  </si>
  <si>
    <t xml:space="preserve">  - z rozpočtu zřizovatele</t>
  </si>
  <si>
    <t xml:space="preserve"> - přesun na  neuhrazenou ztrátu min. let</t>
  </si>
  <si>
    <t xml:space="preserve"> - z nerozděleného zisku min. let</t>
  </si>
  <si>
    <t>D.    Rozdělení nerozděleného zisku minulých let - účet 432</t>
  </si>
  <si>
    <t>Nerozdělený zisk minulých let  (účet 432)</t>
  </si>
  <si>
    <t xml:space="preserve">rozdělovaná část nerozděleného zisku min. let  </t>
  </si>
  <si>
    <t>z toho: příděl do RF</t>
  </si>
  <si>
    <t>příděl do FO</t>
  </si>
  <si>
    <t xml:space="preserve">Zůstatek nerozděleného zisku min. let (účet 432) </t>
  </si>
  <si>
    <t>………….…………..</t>
  </si>
  <si>
    <t>………………….…..</t>
  </si>
  <si>
    <t>Nadace škola hrou</t>
  </si>
  <si>
    <t>Tristone Flowtech</t>
  </si>
  <si>
    <t>Organizace : Dům dětí a mládeže Větrník, příspěvková organizace, Riegrova 16, 460 01 liberec</t>
  </si>
  <si>
    <t>Vyhotovila: Helena Hanzalová</t>
  </si>
  <si>
    <t>Schválila:</t>
  </si>
  <si>
    <t>ředitelka školy, školského zařízení</t>
  </si>
  <si>
    <t xml:space="preserve">    Jana Pavlíková</t>
  </si>
  <si>
    <t>Organizace: Dům dětí a mládeže Větrník, příspěvková organizace, Riegrova 16, Liberec</t>
  </si>
  <si>
    <t>Oprava dveří hlavního vchodu</t>
  </si>
  <si>
    <t>Oprava oken v tělocvičně</t>
  </si>
  <si>
    <t>Oprava svodů a okapů tělocvična</t>
  </si>
  <si>
    <t xml:space="preserve">plán investic sestavila:  </t>
  </si>
  <si>
    <t>jméno Helena Hanzalová</t>
  </si>
  <si>
    <t>dne: 15.2.2014</t>
  </si>
  <si>
    <t xml:space="preserve">ředitelka organizace:   </t>
  </si>
  <si>
    <t>jméno Jana Pavlíková</t>
  </si>
  <si>
    <t>Dům dětí a mládeže Větrník, příspěvková organizace</t>
  </si>
  <si>
    <t>Radomil Podzimek</t>
  </si>
  <si>
    <t>Datum: 30.04.2014</t>
  </si>
  <si>
    <t xml:space="preserve">Vypracovala: </t>
  </si>
  <si>
    <t>Vypracovala: Helena Hanzalová</t>
  </si>
  <si>
    <t>Helena Hanzalová</t>
  </si>
  <si>
    <t xml:space="preserve">Schválila: </t>
  </si>
  <si>
    <t xml:space="preserve">                                            Jana Pavlíková, ředitelka organizace</t>
  </si>
  <si>
    <t>Organizace : dům dětí a mládeže Větrník, příspěvková organizace, riegrova 16, 46001  Liberec</t>
  </si>
  <si>
    <t>Organizace : Dům dětí a mládeže Větrník, příspěvková organizace, Riegrova 16, 460 01 Liberec</t>
  </si>
  <si>
    <t>Datum: 30.4.2014</t>
  </si>
  <si>
    <t>Schválila: Jana Pavlíková</t>
  </si>
  <si>
    <t>Organizace: Dům dětí a mládeže Větrník, příspěvková organizace, Riegrova 16, 460 01 Liberec</t>
  </si>
  <si>
    <t>Stav k 1.1.2013</t>
  </si>
  <si>
    <t>nájemné Babylon</t>
  </si>
  <si>
    <t>KULK 42365/2013</t>
  </si>
  <si>
    <t>Severočeská vodárenská společnost</t>
  </si>
  <si>
    <t>mažoretky</t>
  </si>
  <si>
    <t>KÚLK 42365/2013</t>
  </si>
  <si>
    <t>V Liberci 15.04.2014</t>
  </si>
  <si>
    <t>Vypracovala:</t>
  </si>
  <si>
    <t>Jana Pavlíková</t>
  </si>
  <si>
    <t>Organizace : Dům dětí a mládeže Větrník, příspěvková organizace, Riegrova 16, Liberec</t>
  </si>
  <si>
    <t>Vypracoval: Helena Hanzalová</t>
  </si>
  <si>
    <t>Tabulka č. 1A</t>
  </si>
  <si>
    <t>název PO:</t>
  </si>
  <si>
    <t>Dům dětí a mládeže Větrník, příspěvková organizace, Riegrova 16, 460 01 Liberec</t>
  </si>
  <si>
    <t>Kapitola:</t>
  </si>
  <si>
    <r>
      <rPr>
        <b/>
        <sz val="12"/>
        <rFont val="Arial CE"/>
        <family val="0"/>
      </rPr>
      <t>Část A.</t>
    </r>
    <r>
      <rPr>
        <sz val="12"/>
        <rFont val="Arial CE"/>
        <family val="2"/>
      </rPr>
      <t xml:space="preserve"> Finanční vypořádání dotací poskytnutých ze státního rozpočtu s výjimkou dotací na projekty spolufinancované  </t>
    </r>
  </si>
  <si>
    <t>V tabulce neměňte formátování ani počet řádků !!!</t>
  </si>
  <si>
    <t>Dotace dovojjazyčným gymnáziím s výukou francouštiny</t>
  </si>
  <si>
    <t>Jana Pavlíková, ředitelka</t>
  </si>
  <si>
    <t>Datum a podpis:15.01.2014</t>
  </si>
  <si>
    <t>helena.hanzalova@ddmliberec.cz</t>
  </si>
  <si>
    <t>Název organizace: Dům dětí a mládeže Větrník, příspěvková organizace, Riegrova 16, 460 01 Liberec</t>
  </si>
  <si>
    <t>SML-Dětská scéna, dětská recitace</t>
  </si>
  <si>
    <t>Ministerstvo kultury Celostátní přehlídka dětské recitace</t>
  </si>
  <si>
    <t>SML-podpora recyklace odpadů</t>
  </si>
  <si>
    <t>Datum: 20.01.2014</t>
  </si>
  <si>
    <t>Jana Pavlíková, ředitelka DDM</t>
  </si>
  <si>
    <t>Dům dětí a mládeže Větrník</t>
  </si>
  <si>
    <t>Sestavila:</t>
  </si>
  <si>
    <t>helena.hanzalova@ddmliberec cz</t>
  </si>
  <si>
    <t>Ředitelka organizace: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</si>
</sst>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;[Red]\-#,##0;&quot; &quot;"/>
    <numFmt numFmtId="165" formatCode="#,##0.000"/>
    <numFmt numFmtId="166" formatCode="#,##0.00\ &quot;Kč&quot;"/>
    <numFmt numFmtId="167" formatCode="0.0000%"/>
    <numFmt numFmtId="168" formatCode="#,##0.00\ _K_č"/>
  </numFmts>
  <fonts count="54">
    <font>
      <sz val="10"/>
      <name val="Arial"/>
      <family val="0"/>
    </font>
    <font>
      <b/>
      <sz val="10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sz val="10"/>
      <color indexed="8"/>
      <name val="Arial"/>
      <family val="2"/>
    </font>
    <font>
      <u val="single"/>
      <sz val="10"/>
      <color indexed="8"/>
      <name val="Arial"/>
      <family val="2"/>
    </font>
    <font>
      <b/>
      <sz val="10"/>
      <name val="Arial CE"/>
      <family val="2"/>
    </font>
    <font>
      <sz val="8"/>
      <name val="Arial"/>
      <family val="0"/>
    </font>
    <font>
      <b/>
      <sz val="12"/>
      <name val="Arial CE"/>
      <family val="0"/>
    </font>
    <font>
      <sz val="12"/>
      <name val="Arial"/>
      <family val="0"/>
    </font>
    <font>
      <b/>
      <sz val="12"/>
      <name val="Arial"/>
      <family val="2"/>
    </font>
    <font>
      <sz val="12"/>
      <name val="Arial CE"/>
      <family val="0"/>
    </font>
    <font>
      <b/>
      <i/>
      <sz val="12"/>
      <name val="Arial CE"/>
      <family val="0"/>
    </font>
    <font>
      <sz val="10"/>
      <name val="Arial CE"/>
      <family val="2"/>
    </font>
    <font>
      <strike/>
      <sz val="10"/>
      <color indexed="10"/>
      <name val="Arial CE"/>
      <family val="2"/>
    </font>
    <font>
      <sz val="8"/>
      <name val="Arial CE"/>
      <family val="0"/>
    </font>
    <font>
      <sz val="11"/>
      <name val="Arial CE"/>
      <family val="2"/>
    </font>
    <font>
      <b/>
      <sz val="11"/>
      <name val="Arial CE"/>
      <family val="0"/>
    </font>
    <font>
      <sz val="11"/>
      <name val="Arial"/>
      <family val="2"/>
    </font>
    <font>
      <b/>
      <sz val="8"/>
      <name val="Arial CE"/>
      <family val="2"/>
    </font>
    <font>
      <b/>
      <sz val="8"/>
      <name val="Arial"/>
      <family val="0"/>
    </font>
    <font>
      <b/>
      <u val="single"/>
      <sz val="10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10"/>
      <name val="Arial CE"/>
      <family val="0"/>
    </font>
    <font>
      <b/>
      <sz val="8"/>
      <name val="Tahoma"/>
      <family val="2"/>
    </font>
    <font>
      <sz val="8"/>
      <name val="Tahoma"/>
      <family val="2"/>
    </font>
    <font>
      <b/>
      <sz val="2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2"/>
      <color indexed="57"/>
      <name val="Arial"/>
      <family val="2"/>
    </font>
    <font>
      <sz val="26"/>
      <color indexed="10"/>
      <name val="Arial"/>
      <family val="2"/>
    </font>
    <font>
      <b/>
      <sz val="12"/>
      <color indexed="10"/>
      <name val="Arial"/>
      <family val="2"/>
    </font>
    <font>
      <i/>
      <sz val="9"/>
      <name val="Arial"/>
      <family val="2"/>
    </font>
    <font>
      <sz val="11"/>
      <color indexed="10"/>
      <name val="Arial"/>
      <family val="2"/>
    </font>
    <font>
      <i/>
      <sz val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1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/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/>
    </border>
    <border>
      <left style="thin">
        <color indexed="8"/>
      </left>
      <right style="medium"/>
      <top style="thin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tted"/>
      <right style="thin"/>
      <top style="thin"/>
      <bottom style="dotted"/>
    </border>
    <border>
      <left style="dotted"/>
      <right style="thin"/>
      <top style="dotted"/>
      <bottom style="dotted"/>
    </border>
    <border>
      <left style="dotted"/>
      <right style="thin"/>
      <top style="dotted"/>
      <bottom style="thin"/>
    </border>
    <border>
      <left style="dotted"/>
      <right style="thin"/>
      <top style="medium"/>
      <bottom style="medium"/>
    </border>
    <border>
      <left style="dotted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dotted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dotted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dotted"/>
      <right style="thin"/>
      <top style="thin"/>
      <bottom style="medium"/>
    </border>
    <border>
      <left style="thin"/>
      <right style="thin"/>
      <top style="medium"/>
      <bottom style="thin"/>
    </border>
    <border>
      <left style="dotted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 style="dotted"/>
      <right style="medium"/>
      <top style="medium"/>
      <bottom style="dotted"/>
    </border>
    <border>
      <left style="dotted"/>
      <right style="dotted"/>
      <top style="dotted"/>
      <bottom style="dotted"/>
    </border>
    <border>
      <left style="dotted"/>
      <right style="medium"/>
      <top style="dotted"/>
      <bottom style="dotted"/>
    </border>
    <border>
      <left style="dotted"/>
      <right style="dotted"/>
      <top style="dotted"/>
      <bottom style="medium"/>
    </border>
    <border>
      <left style="dotted"/>
      <right style="medium"/>
      <top style="dotted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5" borderId="0" applyNumberFormat="0" applyBorder="0" applyAlignment="0" applyProtection="0"/>
    <xf numFmtId="0" fontId="41" fillId="8" borderId="0" applyNumberFormat="0" applyBorder="0" applyAlignment="0" applyProtection="0"/>
    <xf numFmtId="0" fontId="41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3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6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1" fillId="17" borderId="0" applyNumberFormat="0" applyBorder="0" applyAlignment="0" applyProtection="0"/>
    <xf numFmtId="0" fontId="0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9" fillId="4" borderId="0" applyNumberFormat="0" applyBorder="0" applyAlignment="0" applyProtection="0"/>
    <xf numFmtId="0" fontId="37" fillId="0" borderId="0" applyNumberFormat="0" applyFill="0" applyBorder="0" applyAlignment="0" applyProtection="0"/>
    <xf numFmtId="0" fontId="32" fillId="7" borderId="8" applyNumberFormat="0" applyAlignment="0" applyProtection="0"/>
    <xf numFmtId="0" fontId="34" fillId="19" borderId="8" applyNumberFormat="0" applyAlignment="0" applyProtection="0"/>
    <xf numFmtId="0" fontId="33" fillId="19" borderId="9" applyNumberFormat="0" applyAlignment="0" applyProtection="0"/>
    <xf numFmtId="0" fontId="38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23" borderId="0" applyNumberFormat="0" applyBorder="0" applyAlignment="0" applyProtection="0"/>
  </cellStyleXfs>
  <cellXfs count="50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2" xfId="0" applyFont="1" applyBorder="1" applyAlignment="1">
      <alignment/>
    </xf>
    <xf numFmtId="4" fontId="1" fillId="0" borderId="12" xfId="0" applyNumberFormat="1" applyFont="1" applyBorder="1" applyAlignment="1">
      <alignment horizontal="right"/>
    </xf>
    <xf numFmtId="0" fontId="0" fillId="0" borderId="13" xfId="0" applyBorder="1" applyAlignment="1">
      <alignment horizontal="center"/>
    </xf>
    <xf numFmtId="0" fontId="1" fillId="0" borderId="13" xfId="0" applyFont="1" applyBorder="1" applyAlignment="1">
      <alignment/>
    </xf>
    <xf numFmtId="49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4" fontId="0" fillId="0" borderId="13" xfId="0" applyNumberFormat="1" applyBorder="1" applyAlignment="1">
      <alignment horizontal="right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right" vertical="top" wrapText="1"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Fill="1" applyBorder="1" applyAlignment="1">
      <alignment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 horizontal="right"/>
    </xf>
    <xf numFmtId="0" fontId="8" fillId="0" borderId="0" xfId="0" applyFont="1" applyBorder="1" applyAlignment="1">
      <alignment horizontal="center"/>
    </xf>
    <xf numFmtId="0" fontId="9" fillId="0" borderId="0" xfId="0" applyFont="1" applyFill="1" applyAlignment="1">
      <alignment/>
    </xf>
    <xf numFmtId="0" fontId="9" fillId="0" borderId="0" xfId="0" applyFont="1" applyFill="1" applyBorder="1" applyAlignment="1">
      <alignment horizontal="right"/>
    </xf>
    <xf numFmtId="0" fontId="8" fillId="0" borderId="15" xfId="0" applyFont="1" applyFill="1" applyBorder="1" applyAlignment="1">
      <alignment horizontal="center"/>
    </xf>
    <xf numFmtId="49" fontId="11" fillId="0" borderId="15" xfId="0" applyNumberFormat="1" applyFont="1" applyFill="1" applyBorder="1" applyAlignment="1">
      <alignment horizontal="center"/>
    </xf>
    <xf numFmtId="49" fontId="8" fillId="0" borderId="15" xfId="0" applyNumberFormat="1" applyFont="1" applyFill="1" applyBorder="1" applyAlignment="1">
      <alignment horizontal="center"/>
    </xf>
    <xf numFmtId="0" fontId="12" fillId="4" borderId="16" xfId="0" applyFont="1" applyFill="1" applyBorder="1" applyAlignment="1">
      <alignment/>
    </xf>
    <xf numFmtId="0" fontId="9" fillId="0" borderId="16" xfId="0" applyFont="1" applyFill="1" applyBorder="1" applyAlignment="1">
      <alignment horizontal="center"/>
    </xf>
    <xf numFmtId="4" fontId="10" fillId="4" borderId="16" xfId="0" applyNumberFormat="1" applyFont="1" applyFill="1" applyBorder="1" applyAlignment="1">
      <alignment/>
    </xf>
    <xf numFmtId="4" fontId="10" fillId="4" borderId="16" xfId="0" applyNumberFormat="1" applyFont="1" applyFill="1" applyBorder="1" applyAlignment="1">
      <alignment horizontal="center"/>
    </xf>
    <xf numFmtId="0" fontId="9" fillId="0" borderId="17" xfId="0" applyFont="1" applyFill="1" applyBorder="1" applyAlignment="1">
      <alignment/>
    </xf>
    <xf numFmtId="0" fontId="9" fillId="0" borderId="17" xfId="0" applyFont="1" applyFill="1" applyBorder="1" applyAlignment="1">
      <alignment horizontal="center"/>
    </xf>
    <xf numFmtId="4" fontId="9" fillId="0" borderId="17" xfId="0" applyNumberFormat="1" applyFont="1" applyFill="1" applyBorder="1" applyAlignment="1">
      <alignment/>
    </xf>
    <xf numFmtId="4" fontId="9" fillId="0" borderId="18" xfId="0" applyNumberFormat="1" applyFont="1" applyFill="1" applyBorder="1" applyAlignment="1">
      <alignment/>
    </xf>
    <xf numFmtId="49" fontId="9" fillId="0" borderId="18" xfId="0" applyNumberFormat="1" applyFont="1" applyFill="1" applyBorder="1" applyAlignment="1">
      <alignment/>
    </xf>
    <xf numFmtId="0" fontId="9" fillId="0" borderId="18" xfId="0" applyFont="1" applyFill="1" applyBorder="1" applyAlignment="1">
      <alignment horizontal="center"/>
    </xf>
    <xf numFmtId="0" fontId="9" fillId="0" borderId="18" xfId="0" applyFont="1" applyFill="1" applyBorder="1" applyAlignment="1">
      <alignment/>
    </xf>
    <xf numFmtId="49" fontId="9" fillId="4" borderId="18" xfId="0" applyNumberFormat="1" applyFont="1" applyFill="1" applyBorder="1" applyAlignment="1">
      <alignment/>
    </xf>
    <xf numFmtId="4" fontId="9" fillId="4" borderId="18" xfId="0" applyNumberFormat="1" applyFont="1" applyFill="1" applyBorder="1" applyAlignment="1">
      <alignment/>
    </xf>
    <xf numFmtId="0" fontId="9" fillId="4" borderId="18" xfId="0" applyFont="1" applyFill="1" applyBorder="1" applyAlignment="1">
      <alignment horizontal="center"/>
    </xf>
    <xf numFmtId="49" fontId="9" fillId="0" borderId="17" xfId="0" applyNumberFormat="1" applyFont="1" applyFill="1" applyBorder="1" applyAlignment="1">
      <alignment/>
    </xf>
    <xf numFmtId="49" fontId="9" fillId="0" borderId="19" xfId="0" applyNumberFormat="1" applyFont="1" applyFill="1" applyBorder="1" applyAlignment="1">
      <alignment/>
    </xf>
    <xf numFmtId="0" fontId="9" fillId="0" borderId="20" xfId="0" applyFont="1" applyFill="1" applyBorder="1" applyAlignment="1">
      <alignment horizontal="center"/>
    </xf>
    <xf numFmtId="0" fontId="12" fillId="4" borderId="18" xfId="0" applyFont="1" applyFill="1" applyBorder="1" applyAlignment="1">
      <alignment/>
    </xf>
    <xf numFmtId="0" fontId="9" fillId="0" borderId="19" xfId="0" applyFont="1" applyFill="1" applyBorder="1" applyAlignment="1">
      <alignment horizontal="center"/>
    </xf>
    <xf numFmtId="4" fontId="10" fillId="4" borderId="19" xfId="0" applyNumberFormat="1" applyFont="1" applyFill="1" applyBorder="1" applyAlignment="1">
      <alignment/>
    </xf>
    <xf numFmtId="4" fontId="10" fillId="4" borderId="19" xfId="0" applyNumberFormat="1" applyFont="1" applyFill="1" applyBorder="1" applyAlignment="1">
      <alignment horizontal="center"/>
    </xf>
    <xf numFmtId="0" fontId="9" fillId="0" borderId="21" xfId="0" applyFont="1" applyFill="1" applyBorder="1" applyAlignment="1">
      <alignment horizontal="center"/>
    </xf>
    <xf numFmtId="4" fontId="9" fillId="0" borderId="21" xfId="0" applyNumberFormat="1" applyFont="1" applyFill="1" applyBorder="1" applyAlignment="1">
      <alignment/>
    </xf>
    <xf numFmtId="0" fontId="9" fillId="0" borderId="21" xfId="0" applyFont="1" applyFill="1" applyBorder="1" applyAlignment="1">
      <alignment/>
    </xf>
    <xf numFmtId="0" fontId="8" fillId="19" borderId="22" xfId="0" applyFont="1" applyFill="1" applyBorder="1" applyAlignment="1">
      <alignment/>
    </xf>
    <xf numFmtId="0" fontId="9" fillId="19" borderId="22" xfId="0" applyFont="1" applyFill="1" applyBorder="1" applyAlignment="1">
      <alignment horizontal="center"/>
    </xf>
    <xf numFmtId="4" fontId="9" fillId="19" borderId="22" xfId="0" applyNumberFormat="1" applyFont="1" applyFill="1" applyBorder="1" applyAlignment="1">
      <alignment/>
    </xf>
    <xf numFmtId="0" fontId="12" fillId="4" borderId="23" xfId="0" applyFont="1" applyFill="1" applyBorder="1" applyAlignment="1">
      <alignment/>
    </xf>
    <xf numFmtId="0" fontId="9" fillId="0" borderId="23" xfId="0" applyFont="1" applyFill="1" applyBorder="1" applyAlignment="1">
      <alignment horizontal="center"/>
    </xf>
    <xf numFmtId="4" fontId="10" fillId="4" borderId="23" xfId="0" applyNumberFormat="1" applyFont="1" applyFill="1" applyBorder="1" applyAlignment="1">
      <alignment/>
    </xf>
    <xf numFmtId="3" fontId="9" fillId="0" borderId="18" xfId="0" applyNumberFormat="1" applyFont="1" applyFill="1" applyBorder="1" applyAlignment="1">
      <alignment horizontal="center"/>
    </xf>
    <xf numFmtId="0" fontId="11" fillId="0" borderId="18" xfId="0" applyFont="1" applyFill="1" applyBorder="1" applyAlignment="1">
      <alignment/>
    </xf>
    <xf numFmtId="49" fontId="9" fillId="0" borderId="21" xfId="0" applyNumberFormat="1" applyFont="1" applyFill="1" applyBorder="1" applyAlignment="1">
      <alignment/>
    </xf>
    <xf numFmtId="0" fontId="12" fillId="4" borderId="19" xfId="0" applyFont="1" applyFill="1" applyBorder="1" applyAlignment="1">
      <alignment/>
    </xf>
    <xf numFmtId="4" fontId="10" fillId="4" borderId="18" xfId="0" applyNumberFormat="1" applyFont="1" applyFill="1" applyBorder="1" applyAlignment="1">
      <alignment/>
    </xf>
    <xf numFmtId="0" fontId="10" fillId="4" borderId="18" xfId="0" applyFont="1" applyFill="1" applyBorder="1" applyAlignment="1">
      <alignment horizontal="center"/>
    </xf>
    <xf numFmtId="0" fontId="8" fillId="19" borderId="15" xfId="0" applyFont="1" applyFill="1" applyBorder="1" applyAlignment="1">
      <alignment/>
    </xf>
    <xf numFmtId="0" fontId="9" fillId="19" borderId="15" xfId="0" applyFont="1" applyFill="1" applyBorder="1" applyAlignment="1">
      <alignment horizontal="center"/>
    </xf>
    <xf numFmtId="4" fontId="9" fillId="19" borderId="15" xfId="0" applyNumberFormat="1" applyFont="1" applyFill="1" applyBorder="1" applyAlignment="1">
      <alignment/>
    </xf>
    <xf numFmtId="4" fontId="10" fillId="19" borderId="15" xfId="0" applyNumberFormat="1" applyFont="1" applyFill="1" applyBorder="1" applyAlignment="1">
      <alignment/>
    </xf>
    <xf numFmtId="4" fontId="10" fillId="19" borderId="15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49" fontId="11" fillId="0" borderId="0" xfId="0" applyNumberFormat="1" applyFont="1" applyFill="1" applyBorder="1" applyAlignment="1">
      <alignment/>
    </xf>
    <xf numFmtId="0" fontId="13" fillId="0" borderId="0" xfId="0" applyFont="1" applyAlignment="1">
      <alignment/>
    </xf>
    <xf numFmtId="0" fontId="6" fillId="0" borderId="0" xfId="0" applyFont="1" applyAlignment="1">
      <alignment horizontal="right"/>
    </xf>
    <xf numFmtId="4" fontId="16" fillId="0" borderId="19" xfId="0" applyNumberFormat="1" applyFont="1" applyFill="1" applyBorder="1" applyAlignment="1" applyProtection="1">
      <alignment/>
      <protection locked="0"/>
    </xf>
    <xf numFmtId="0" fontId="1" fillId="0" borderId="0" xfId="0" applyFont="1" applyAlignment="1">
      <alignment horizontal="right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6" fillId="0" borderId="26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7" xfId="0" applyBorder="1" applyAlignment="1">
      <alignment/>
    </xf>
    <xf numFmtId="4" fontId="0" fillId="0" borderId="13" xfId="0" applyNumberFormat="1" applyBorder="1" applyAlignment="1">
      <alignment horizontal="center"/>
    </xf>
    <xf numFmtId="4" fontId="0" fillId="0" borderId="28" xfId="0" applyNumberFormat="1" applyBorder="1" applyAlignment="1">
      <alignment horizontal="right"/>
    </xf>
    <xf numFmtId="0" fontId="0" fillId="0" borderId="29" xfId="0" applyBorder="1" applyAlignment="1">
      <alignment/>
    </xf>
    <xf numFmtId="4" fontId="0" fillId="0" borderId="30" xfId="0" applyNumberFormat="1" applyBorder="1" applyAlignment="1">
      <alignment horizontal="right"/>
    </xf>
    <xf numFmtId="4" fontId="6" fillId="0" borderId="0" xfId="0" applyNumberFormat="1" applyFont="1" applyAlignment="1">
      <alignment horizontal="center"/>
    </xf>
    <xf numFmtId="4" fontId="1" fillId="0" borderId="0" xfId="0" applyNumberFormat="1" applyFont="1" applyAlignment="1">
      <alignment/>
    </xf>
    <xf numFmtId="4" fontId="1" fillId="0" borderId="0" xfId="0" applyNumberFormat="1" applyFont="1" applyAlignment="1">
      <alignment horizontal="centerContinuous"/>
    </xf>
    <xf numFmtId="4" fontId="0" fillId="0" borderId="0" xfId="0" applyNumberFormat="1" applyAlignment="1">
      <alignment horizontal="centerContinuous"/>
    </xf>
    <xf numFmtId="4" fontId="6" fillId="0" borderId="0" xfId="0" applyNumberFormat="1" applyFont="1" applyAlignment="1">
      <alignment horizontal="right"/>
    </xf>
    <xf numFmtId="4" fontId="0" fillId="0" borderId="0" xfId="0" applyNumberFormat="1" applyAlignment="1">
      <alignment/>
    </xf>
    <xf numFmtId="4" fontId="6" fillId="0" borderId="0" xfId="0" applyNumberFormat="1" applyFont="1" applyAlignment="1">
      <alignment horizontal="center"/>
    </xf>
    <xf numFmtId="4" fontId="6" fillId="0" borderId="16" xfId="0" applyNumberFormat="1" applyFont="1" applyBorder="1" applyAlignment="1">
      <alignment horizontal="center"/>
    </xf>
    <xf numFmtId="4" fontId="6" fillId="0" borderId="31" xfId="0" applyNumberFormat="1" applyFont="1" applyBorder="1" applyAlignment="1">
      <alignment horizontal="center"/>
    </xf>
    <xf numFmtId="4" fontId="0" fillId="0" borderId="16" xfId="0" applyNumberFormat="1" applyBorder="1" applyAlignment="1">
      <alignment/>
    </xf>
    <xf numFmtId="4" fontId="6" fillId="0" borderId="19" xfId="0" applyNumberFormat="1" applyFont="1" applyBorder="1" applyAlignment="1">
      <alignment horizontal="center"/>
    </xf>
    <xf numFmtId="4" fontId="6" fillId="0" borderId="32" xfId="0" applyNumberFormat="1" applyFont="1" applyBorder="1" applyAlignment="1">
      <alignment horizontal="center"/>
    </xf>
    <xf numFmtId="4" fontId="6" fillId="0" borderId="22" xfId="0" applyNumberFormat="1" applyFont="1" applyBorder="1" applyAlignment="1">
      <alignment horizontal="center"/>
    </xf>
    <xf numFmtId="4" fontId="6" fillId="0" borderId="33" xfId="0" applyNumberFormat="1" applyFont="1" applyBorder="1" applyAlignment="1">
      <alignment horizontal="center"/>
    </xf>
    <xf numFmtId="4" fontId="0" fillId="0" borderId="22" xfId="0" applyNumberFormat="1" applyBorder="1" applyAlignment="1">
      <alignment/>
    </xf>
    <xf numFmtId="3" fontId="6" fillId="0" borderId="33" xfId="0" applyNumberFormat="1" applyFont="1" applyBorder="1" applyAlignment="1">
      <alignment horizontal="center"/>
    </xf>
    <xf numFmtId="3" fontId="6" fillId="0" borderId="15" xfId="0" applyNumberFormat="1" applyFont="1" applyBorder="1" applyAlignment="1">
      <alignment horizontal="center"/>
    </xf>
    <xf numFmtId="4" fontId="6" fillId="0" borderId="22" xfId="0" applyNumberFormat="1" applyFont="1" applyBorder="1" applyAlignment="1">
      <alignment horizontal="left"/>
    </xf>
    <xf numFmtId="4" fontId="13" fillId="0" borderId="33" xfId="0" applyNumberFormat="1" applyFont="1" applyBorder="1" applyAlignment="1">
      <alignment/>
    </xf>
    <xf numFmtId="4" fontId="6" fillId="0" borderId="15" xfId="0" applyNumberFormat="1" applyFont="1" applyBorder="1" applyAlignment="1">
      <alignment/>
    </xf>
    <xf numFmtId="4" fontId="6" fillId="0" borderId="33" xfId="0" applyNumberFormat="1" applyFont="1" applyBorder="1" applyAlignment="1">
      <alignment/>
    </xf>
    <xf numFmtId="4" fontId="6" fillId="0" borderId="33" xfId="0" applyNumberFormat="1" applyFont="1" applyBorder="1" applyAlignment="1">
      <alignment horizontal="right"/>
    </xf>
    <xf numFmtId="4" fontId="6" fillId="0" borderId="22" xfId="0" applyNumberFormat="1" applyFont="1" applyBorder="1" applyAlignment="1">
      <alignment horizontal="left" vertical="center"/>
    </xf>
    <xf numFmtId="4" fontId="13" fillId="0" borderId="0" xfId="0" applyNumberFormat="1" applyFont="1" applyFill="1" applyBorder="1" applyAlignment="1">
      <alignment horizontal="left"/>
    </xf>
    <xf numFmtId="0" fontId="0" fillId="0" borderId="0" xfId="0" applyAlignment="1">
      <alignment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19" fillId="0" borderId="13" xfId="0" applyFont="1" applyBorder="1" applyAlignment="1">
      <alignment vertical="center"/>
    </xf>
    <xf numFmtId="0" fontId="19" fillId="0" borderId="13" xfId="0" applyFont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3" fontId="15" fillId="0" borderId="13" xfId="0" applyNumberFormat="1" applyFont="1" applyBorder="1" applyAlignment="1">
      <alignment vertical="center"/>
    </xf>
    <xf numFmtId="3" fontId="19" fillId="0" borderId="13" xfId="0" applyNumberFormat="1" applyFont="1" applyBorder="1" applyAlignment="1">
      <alignment vertical="center"/>
    </xf>
    <xf numFmtId="3" fontId="19" fillId="0" borderId="0" xfId="0" applyNumberFormat="1" applyFont="1" applyBorder="1" applyAlignment="1">
      <alignment vertical="center"/>
    </xf>
    <xf numFmtId="0" fontId="15" fillId="0" borderId="0" xfId="0" applyFont="1" applyAlignment="1">
      <alignment vertical="center"/>
    </xf>
    <xf numFmtId="0" fontId="0" fillId="0" borderId="0" xfId="0" applyBorder="1" applyAlignment="1">
      <alignment/>
    </xf>
    <xf numFmtId="0" fontId="1" fillId="0" borderId="34" xfId="0" applyFont="1" applyBorder="1" applyAlignment="1">
      <alignment/>
    </xf>
    <xf numFmtId="0" fontId="1" fillId="0" borderId="35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27" xfId="0" applyFont="1" applyBorder="1" applyAlignment="1">
      <alignment/>
    </xf>
    <xf numFmtId="4" fontId="0" fillId="0" borderId="12" xfId="0" applyNumberFormat="1" applyBorder="1" applyAlignment="1">
      <alignment horizontal="right"/>
    </xf>
    <xf numFmtId="0" fontId="0" fillId="0" borderId="37" xfId="0" applyBorder="1" applyAlignment="1">
      <alignment/>
    </xf>
    <xf numFmtId="0" fontId="1" fillId="0" borderId="29" xfId="0" applyFont="1" applyBorder="1" applyAlignment="1">
      <alignment/>
    </xf>
    <xf numFmtId="0" fontId="0" fillId="0" borderId="28" xfId="0" applyBorder="1" applyAlignment="1">
      <alignment/>
    </xf>
    <xf numFmtId="0" fontId="0" fillId="0" borderId="29" xfId="0" applyFill="1" applyBorder="1" applyAlignment="1">
      <alignment/>
    </xf>
    <xf numFmtId="0" fontId="0" fillId="0" borderId="38" xfId="0" applyFill="1" applyBorder="1" applyAlignment="1">
      <alignment/>
    </xf>
    <xf numFmtId="0" fontId="0" fillId="0" borderId="39" xfId="0" applyBorder="1" applyAlignment="1">
      <alignment/>
    </xf>
    <xf numFmtId="0" fontId="1" fillId="0" borderId="34" xfId="0" applyFont="1" applyFill="1" applyBorder="1" applyAlignment="1">
      <alignment/>
    </xf>
    <xf numFmtId="0" fontId="1" fillId="0" borderId="27" xfId="0" applyFont="1" applyFill="1" applyBorder="1" applyAlignment="1">
      <alignment/>
    </xf>
    <xf numFmtId="4" fontId="0" fillId="0" borderId="12" xfId="0" applyNumberFormat="1" applyBorder="1" applyAlignment="1">
      <alignment/>
    </xf>
    <xf numFmtId="0" fontId="1" fillId="0" borderId="29" xfId="0" applyFont="1" applyFill="1" applyBorder="1" applyAlignment="1">
      <alignment/>
    </xf>
    <xf numFmtId="4" fontId="0" fillId="0" borderId="13" xfId="0" applyNumberFormat="1" applyBorder="1" applyAlignment="1">
      <alignment/>
    </xf>
    <xf numFmtId="0" fontId="0" fillId="0" borderId="40" xfId="0" applyFill="1" applyBorder="1" applyAlignment="1">
      <alignment/>
    </xf>
    <xf numFmtId="4" fontId="0" fillId="0" borderId="10" xfId="0" applyNumberFormat="1" applyBorder="1" applyAlignment="1">
      <alignment/>
    </xf>
    <xf numFmtId="0" fontId="0" fillId="0" borderId="41" xfId="0" applyBorder="1" applyAlignment="1">
      <alignment/>
    </xf>
    <xf numFmtId="0" fontId="1" fillId="0" borderId="40" xfId="0" applyFont="1" applyFill="1" applyBorder="1" applyAlignment="1">
      <alignment/>
    </xf>
    <xf numFmtId="0" fontId="1" fillId="0" borderId="40" xfId="0" applyFont="1" applyFill="1" applyBorder="1" applyAlignment="1">
      <alignment/>
    </xf>
    <xf numFmtId="4" fontId="0" fillId="0" borderId="30" xfId="0" applyNumberFormat="1" applyBorder="1" applyAlignment="1">
      <alignment/>
    </xf>
    <xf numFmtId="0" fontId="0" fillId="0" borderId="42" xfId="0" applyFill="1" applyBorder="1" applyAlignment="1">
      <alignment/>
    </xf>
    <xf numFmtId="4" fontId="0" fillId="0" borderId="42" xfId="0" applyNumberFormat="1" applyBorder="1" applyAlignment="1">
      <alignment/>
    </xf>
    <xf numFmtId="0" fontId="0" fillId="0" borderId="42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center" vertical="center"/>
    </xf>
    <xf numFmtId="0" fontId="19" fillId="0" borderId="13" xfId="0" applyFont="1" applyBorder="1" applyAlignment="1">
      <alignment horizontal="right" vertical="center"/>
    </xf>
    <xf numFmtId="0" fontId="19" fillId="0" borderId="0" xfId="0" applyFont="1" applyBorder="1" applyAlignment="1">
      <alignment horizontal="center" vertical="center"/>
    </xf>
    <xf numFmtId="0" fontId="19" fillId="0" borderId="13" xfId="0" applyFont="1" applyBorder="1" applyAlignment="1">
      <alignment vertical="center"/>
    </xf>
    <xf numFmtId="0" fontId="15" fillId="0" borderId="13" xfId="0" applyFont="1" applyBorder="1" applyAlignment="1">
      <alignment vertical="center"/>
    </xf>
    <xf numFmtId="165" fontId="15" fillId="0" borderId="13" xfId="0" applyNumberFormat="1" applyFont="1" applyBorder="1" applyAlignment="1">
      <alignment vertical="center"/>
    </xf>
    <xf numFmtId="14" fontId="15" fillId="0" borderId="0" xfId="0" applyNumberFormat="1" applyFont="1" applyAlignment="1">
      <alignment vertical="center"/>
    </xf>
    <xf numFmtId="14" fontId="15" fillId="0" borderId="0" xfId="0" applyNumberFormat="1" applyFont="1" applyAlignment="1">
      <alignment horizontal="left" vertical="center" shrinkToFit="1"/>
    </xf>
    <xf numFmtId="0" fontId="15" fillId="0" borderId="0" xfId="0" applyFont="1" applyAlignment="1">
      <alignment horizontal="left" vertical="center"/>
    </xf>
    <xf numFmtId="14" fontId="0" fillId="0" borderId="0" xfId="0" applyNumberFormat="1" applyAlignment="1">
      <alignment vertical="center"/>
    </xf>
    <xf numFmtId="0" fontId="21" fillId="0" borderId="0" xfId="0" applyFont="1" applyAlignment="1">
      <alignment/>
    </xf>
    <xf numFmtId="0" fontId="1" fillId="0" borderId="0" xfId="0" applyFont="1" applyAlignment="1">
      <alignment/>
    </xf>
    <xf numFmtId="0" fontId="1" fillId="11" borderId="15" xfId="0" applyFont="1" applyFill="1" applyBorder="1" applyAlignment="1">
      <alignment horizontal="center"/>
    </xf>
    <xf numFmtId="0" fontId="1" fillId="11" borderId="43" xfId="0" applyFont="1" applyFill="1" applyBorder="1" applyAlignment="1">
      <alignment horizontal="center"/>
    </xf>
    <xf numFmtId="0" fontId="1" fillId="11" borderId="44" xfId="0" applyFont="1" applyFill="1" applyBorder="1" applyAlignment="1">
      <alignment horizontal="center"/>
    </xf>
    <xf numFmtId="0" fontId="0" fillId="0" borderId="45" xfId="0" applyBorder="1" applyAlignment="1">
      <alignment/>
    </xf>
    <xf numFmtId="0" fontId="0" fillId="0" borderId="12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0" borderId="13" xfId="0" applyBorder="1" applyAlignment="1">
      <alignment/>
    </xf>
    <xf numFmtId="0" fontId="0" fillId="0" borderId="48" xfId="0" applyBorder="1" applyAlignment="1">
      <alignment/>
    </xf>
    <xf numFmtId="0" fontId="0" fillId="24" borderId="0" xfId="0" applyFill="1" applyBorder="1" applyAlignment="1">
      <alignment/>
    </xf>
    <xf numFmtId="0" fontId="1" fillId="24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24" borderId="0" xfId="0" applyFont="1" applyFill="1" applyAlignment="1">
      <alignment/>
    </xf>
    <xf numFmtId="0" fontId="0" fillId="24" borderId="0" xfId="0" applyFill="1" applyAlignment="1">
      <alignment/>
    </xf>
    <xf numFmtId="0" fontId="0" fillId="0" borderId="49" xfId="0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3" fontId="19" fillId="0" borderId="0" xfId="0" applyNumberFormat="1" applyFont="1" applyBorder="1" applyAlignment="1">
      <alignment horizontal="center" vertical="center"/>
    </xf>
    <xf numFmtId="0" fontId="13" fillId="0" borderId="0" xfId="0" applyFont="1" applyAlignment="1" applyProtection="1">
      <alignment/>
      <protection locked="0"/>
    </xf>
    <xf numFmtId="0" fontId="13" fillId="0" borderId="0" xfId="0" applyFont="1" applyAlignment="1" applyProtection="1">
      <alignment/>
      <protection/>
    </xf>
    <xf numFmtId="4" fontId="16" fillId="0" borderId="32" xfId="0" applyNumberFormat="1" applyFont="1" applyFill="1" applyBorder="1" applyAlignment="1" applyProtection="1">
      <alignment/>
      <protection locked="0"/>
    </xf>
    <xf numFmtId="0" fontId="15" fillId="0" borderId="0" xfId="0" applyFont="1" applyFill="1" applyAlignment="1">
      <alignment/>
    </xf>
    <xf numFmtId="0" fontId="15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6" fillId="0" borderId="0" xfId="0" applyFont="1" applyFill="1" applyBorder="1" applyAlignment="1">
      <alignment horizontal="center"/>
    </xf>
    <xf numFmtId="0" fontId="0" fillId="0" borderId="50" xfId="0" applyFont="1" applyFill="1" applyBorder="1" applyAlignment="1">
      <alignment/>
    </xf>
    <xf numFmtId="0" fontId="15" fillId="0" borderId="51" xfId="0" applyFont="1" applyFill="1" applyBorder="1" applyAlignment="1">
      <alignment horizontal="center"/>
    </xf>
    <xf numFmtId="0" fontId="0" fillId="0" borderId="52" xfId="0" applyFont="1" applyFill="1" applyBorder="1" applyAlignment="1">
      <alignment/>
    </xf>
    <xf numFmtId="0" fontId="19" fillId="0" borderId="53" xfId="0" applyFont="1" applyFill="1" applyBorder="1" applyAlignment="1">
      <alignment horizontal="left"/>
    </xf>
    <xf numFmtId="14" fontId="19" fillId="0" borderId="54" xfId="0" applyNumberFormat="1" applyFont="1" applyFill="1" applyBorder="1" applyAlignment="1">
      <alignment horizontal="center"/>
    </xf>
    <xf numFmtId="0" fontId="19" fillId="0" borderId="55" xfId="0" applyFont="1" applyFill="1" applyBorder="1" applyAlignment="1">
      <alignment horizontal="center"/>
    </xf>
    <xf numFmtId="3" fontId="19" fillId="0" borderId="50" xfId="0" applyNumberFormat="1" applyFont="1" applyFill="1" applyBorder="1" applyAlignment="1">
      <alignment horizontal="center"/>
    </xf>
    <xf numFmtId="0" fontId="15" fillId="0" borderId="56" xfId="0" applyFont="1" applyFill="1" applyBorder="1" applyAlignment="1">
      <alignment horizontal="center"/>
    </xf>
    <xf numFmtId="3" fontId="19" fillId="0" borderId="57" xfId="0" applyNumberFormat="1" applyFont="1" applyFill="1" applyBorder="1" applyAlignment="1">
      <alignment horizontal="right"/>
    </xf>
    <xf numFmtId="0" fontId="19" fillId="0" borderId="58" xfId="0" applyFont="1" applyFill="1" applyBorder="1" applyAlignment="1">
      <alignment horizontal="center"/>
    </xf>
    <xf numFmtId="0" fontId="19" fillId="0" borderId="59" xfId="0" applyFont="1" applyFill="1" applyBorder="1" applyAlignment="1">
      <alignment horizontal="left"/>
    </xf>
    <xf numFmtId="0" fontId="19" fillId="0" borderId="60" xfId="0" applyFont="1" applyFill="1" applyBorder="1" applyAlignment="1">
      <alignment horizontal="left"/>
    </xf>
    <xf numFmtId="0" fontId="19" fillId="0" borderId="61" xfId="0" applyFont="1" applyFill="1" applyBorder="1" applyAlignment="1">
      <alignment horizontal="left"/>
    </xf>
    <xf numFmtId="3" fontId="19" fillId="0" borderId="58" xfId="0" applyNumberFormat="1" applyFont="1" applyFill="1" applyBorder="1" applyAlignment="1">
      <alignment/>
    </xf>
    <xf numFmtId="0" fontId="15" fillId="0" borderId="0" xfId="0" applyFont="1" applyFill="1" applyBorder="1" applyAlignment="1">
      <alignment horizontal="center"/>
    </xf>
    <xf numFmtId="0" fontId="15" fillId="0" borderId="58" xfId="0" applyFont="1" applyFill="1" applyBorder="1" applyAlignment="1">
      <alignment horizontal="center"/>
    </xf>
    <xf numFmtId="0" fontId="15" fillId="0" borderId="62" xfId="0" applyFont="1" applyFill="1" applyBorder="1" applyAlignment="1">
      <alignment horizontal="center"/>
    </xf>
    <xf numFmtId="0" fontId="15" fillId="0" borderId="62" xfId="0" applyFont="1" applyFill="1" applyBorder="1" applyAlignment="1">
      <alignment horizontal="left"/>
    </xf>
    <xf numFmtId="3" fontId="15" fillId="0" borderId="58" xfId="0" applyNumberFormat="1" applyFont="1" applyFill="1" applyBorder="1" applyAlignment="1">
      <alignment/>
    </xf>
    <xf numFmtId="0" fontId="15" fillId="0" borderId="59" xfId="0" applyFont="1" applyFill="1" applyBorder="1" applyAlignment="1">
      <alignment horizontal="center"/>
    </xf>
    <xf numFmtId="0" fontId="15" fillId="0" borderId="59" xfId="0" applyFont="1" applyFill="1" applyBorder="1" applyAlignment="1">
      <alignment/>
    </xf>
    <xf numFmtId="0" fontId="19" fillId="0" borderId="0" xfId="0" applyFont="1" applyFill="1" applyBorder="1" applyAlignment="1">
      <alignment horizontal="center"/>
    </xf>
    <xf numFmtId="0" fontId="15" fillId="0" borderId="58" xfId="0" applyFont="1" applyFill="1" applyBorder="1" applyAlignment="1">
      <alignment/>
    </xf>
    <xf numFmtId="0" fontId="15" fillId="0" borderId="63" xfId="0" applyFont="1" applyFill="1" applyBorder="1" applyAlignment="1">
      <alignment horizontal="center"/>
    </xf>
    <xf numFmtId="0" fontId="15" fillId="0" borderId="63" xfId="0" applyFont="1" applyFill="1" applyBorder="1" applyAlignment="1">
      <alignment/>
    </xf>
    <xf numFmtId="0" fontId="19" fillId="0" borderId="58" xfId="0" applyFont="1" applyFill="1" applyBorder="1" applyAlignment="1">
      <alignment horizontal="left"/>
    </xf>
    <xf numFmtId="0" fontId="15" fillId="0" borderId="64" xfId="0" applyFont="1" applyFill="1" applyBorder="1" applyAlignment="1">
      <alignment horizontal="center"/>
    </xf>
    <xf numFmtId="0" fontId="15" fillId="0" borderId="64" xfId="0" applyFont="1" applyFill="1" applyBorder="1" applyAlignment="1">
      <alignment/>
    </xf>
    <xf numFmtId="0" fontId="15" fillId="0" borderId="61" xfId="0" applyFont="1" applyFill="1" applyBorder="1" applyAlignment="1">
      <alignment horizontal="center"/>
    </xf>
    <xf numFmtId="0" fontId="15" fillId="0" borderId="61" xfId="0" applyFont="1" applyFill="1" applyBorder="1" applyAlignment="1">
      <alignment/>
    </xf>
    <xf numFmtId="3" fontId="15" fillId="0" borderId="61" xfId="0" applyNumberFormat="1" applyFont="1" applyFill="1" applyBorder="1" applyAlignment="1">
      <alignment/>
    </xf>
    <xf numFmtId="0" fontId="15" fillId="0" borderId="65" xfId="0" applyFont="1" applyFill="1" applyBorder="1" applyAlignment="1">
      <alignment horizontal="center"/>
    </xf>
    <xf numFmtId="0" fontId="19" fillId="0" borderId="65" xfId="0" applyFont="1" applyFill="1" applyBorder="1" applyAlignment="1">
      <alignment/>
    </xf>
    <xf numFmtId="0" fontId="15" fillId="0" borderId="62" xfId="0" applyFont="1" applyFill="1" applyBorder="1" applyAlignment="1">
      <alignment/>
    </xf>
    <xf numFmtId="0" fontId="15" fillId="0" borderId="66" xfId="0" applyFont="1" applyFill="1" applyBorder="1" applyAlignment="1">
      <alignment horizontal="center"/>
    </xf>
    <xf numFmtId="0" fontId="15" fillId="0" borderId="66" xfId="0" applyFont="1" applyFill="1" applyBorder="1" applyAlignment="1">
      <alignment/>
    </xf>
    <xf numFmtId="0" fontId="15" fillId="0" borderId="59" xfId="0" applyFont="1" applyFill="1" applyBorder="1" applyAlignment="1">
      <alignment/>
    </xf>
    <xf numFmtId="0" fontId="19" fillId="0" borderId="59" xfId="0" applyFont="1" applyFill="1" applyBorder="1" applyAlignment="1">
      <alignment horizontal="center"/>
    </xf>
    <xf numFmtId="3" fontId="19" fillId="0" borderId="61" xfId="0" applyNumberFormat="1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9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19" fillId="0" borderId="63" xfId="0" applyFont="1" applyFill="1" applyBorder="1" applyAlignment="1">
      <alignment horizontal="center"/>
    </xf>
    <xf numFmtId="0" fontId="15" fillId="0" borderId="65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3" fontId="15" fillId="0" borderId="0" xfId="0" applyNumberFormat="1" applyFont="1" applyFill="1" applyBorder="1" applyAlignment="1">
      <alignment/>
    </xf>
    <xf numFmtId="4" fontId="0" fillId="0" borderId="0" xfId="0" applyNumberFormat="1" applyFont="1" applyFill="1" applyAlignment="1">
      <alignment/>
    </xf>
    <xf numFmtId="0" fontId="15" fillId="0" borderId="0" xfId="0" applyFont="1" applyFill="1" applyAlignment="1">
      <alignment/>
    </xf>
    <xf numFmtId="4" fontId="15" fillId="0" borderId="0" xfId="0" applyNumberFormat="1" applyFont="1" applyFill="1" applyAlignment="1">
      <alignment/>
    </xf>
    <xf numFmtId="1" fontId="19" fillId="0" borderId="50" xfId="0" applyNumberFormat="1" applyFont="1" applyFill="1" applyBorder="1" applyAlignment="1">
      <alignment horizontal="center" wrapText="1"/>
    </xf>
    <xf numFmtId="0" fontId="19" fillId="0" borderId="67" xfId="0" applyFont="1" applyFill="1" applyBorder="1" applyAlignment="1">
      <alignment vertical="center"/>
    </xf>
    <xf numFmtId="1" fontId="19" fillId="0" borderId="50" xfId="0" applyNumberFormat="1" applyFont="1" applyFill="1" applyBorder="1" applyAlignment="1">
      <alignment horizontal="center" vertical="center" wrapText="1"/>
    </xf>
    <xf numFmtId="1" fontId="19" fillId="0" borderId="52" xfId="0" applyNumberFormat="1" applyFont="1" applyFill="1" applyBorder="1" applyAlignment="1">
      <alignment horizontal="center" vertical="center" wrapText="1"/>
    </xf>
    <xf numFmtId="3" fontId="19" fillId="0" borderId="52" xfId="0" applyNumberFormat="1" applyFont="1" applyFill="1" applyBorder="1" applyAlignment="1">
      <alignment horizontal="center"/>
    </xf>
    <xf numFmtId="3" fontId="19" fillId="0" borderId="68" xfId="0" applyNumberFormat="1" applyFont="1" applyFill="1" applyBorder="1" applyAlignment="1">
      <alignment horizontal="right"/>
    </xf>
    <xf numFmtId="3" fontId="19" fillId="0" borderId="59" xfId="0" applyNumberFormat="1" applyFont="1" applyFill="1" applyBorder="1" applyAlignment="1">
      <alignment/>
    </xf>
    <xf numFmtId="3" fontId="15" fillId="0" borderId="59" xfId="0" applyNumberFormat="1" applyFont="1" applyFill="1" applyBorder="1" applyAlignment="1">
      <alignment/>
    </xf>
    <xf numFmtId="3" fontId="15" fillId="0" borderId="59" xfId="0" applyNumberFormat="1" applyFont="1" applyFill="1" applyBorder="1" applyAlignment="1">
      <alignment horizontal="right"/>
    </xf>
    <xf numFmtId="3" fontId="15" fillId="0" borderId="60" xfId="0" applyNumberFormat="1" applyFont="1" applyFill="1" applyBorder="1" applyAlignment="1">
      <alignment/>
    </xf>
    <xf numFmtId="3" fontId="19" fillId="0" borderId="60" xfId="0" applyNumberFormat="1" applyFont="1" applyFill="1" applyBorder="1" applyAlignment="1">
      <alignment/>
    </xf>
    <xf numFmtId="0" fontId="15" fillId="0" borderId="28" xfId="0" applyFont="1" applyFill="1" applyBorder="1" applyAlignment="1">
      <alignment/>
    </xf>
    <xf numFmtId="0" fontId="0" fillId="0" borderId="28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3" fontId="15" fillId="0" borderId="63" xfId="0" applyNumberFormat="1" applyFont="1" applyFill="1" applyBorder="1" applyAlignment="1">
      <alignment/>
    </xf>
    <xf numFmtId="3" fontId="15" fillId="0" borderId="65" xfId="0" applyNumberFormat="1" applyFont="1" applyFill="1" applyBorder="1" applyAlignment="1">
      <alignment/>
    </xf>
    <xf numFmtId="3" fontId="19" fillId="0" borderId="13" xfId="0" applyNumberFormat="1" applyFont="1" applyFill="1" applyBorder="1" applyAlignment="1">
      <alignment/>
    </xf>
    <xf numFmtId="0" fontId="15" fillId="0" borderId="69" xfId="0" applyFont="1" applyFill="1" applyBorder="1" applyAlignment="1">
      <alignment horizontal="center"/>
    </xf>
    <xf numFmtId="0" fontId="19" fillId="0" borderId="10" xfId="0" applyFont="1" applyFill="1" applyBorder="1" applyAlignment="1">
      <alignment/>
    </xf>
    <xf numFmtId="0" fontId="15" fillId="0" borderId="10" xfId="0" applyFont="1" applyFill="1" applyBorder="1" applyAlignment="1">
      <alignment/>
    </xf>
    <xf numFmtId="3" fontId="19" fillId="0" borderId="10" xfId="0" applyNumberFormat="1" applyFont="1" applyFill="1" applyBorder="1" applyAlignment="1">
      <alignment/>
    </xf>
    <xf numFmtId="0" fontId="15" fillId="0" borderId="13" xfId="0" applyFont="1" applyFill="1" applyBorder="1" applyAlignment="1">
      <alignment horizontal="center"/>
    </xf>
    <xf numFmtId="0" fontId="15" fillId="0" borderId="30" xfId="0" applyFont="1" applyFill="1" applyBorder="1" applyAlignment="1">
      <alignment horizontal="center"/>
    </xf>
    <xf numFmtId="3" fontId="19" fillId="0" borderId="30" xfId="0" applyNumberFormat="1" applyFont="1" applyFill="1" applyBorder="1" applyAlignment="1">
      <alignment/>
    </xf>
    <xf numFmtId="0" fontId="19" fillId="0" borderId="36" xfId="0" applyFont="1" applyFill="1" applyBorder="1" applyAlignment="1">
      <alignment vertical="center" wrapText="1"/>
    </xf>
    <xf numFmtId="0" fontId="19" fillId="0" borderId="36" xfId="0" applyFont="1" applyFill="1" applyBorder="1" applyAlignment="1">
      <alignment horizontal="center" vertical="center"/>
    </xf>
    <xf numFmtId="3" fontId="19" fillId="0" borderId="70" xfId="0" applyNumberFormat="1" applyFont="1" applyFill="1" applyBorder="1" applyAlignment="1">
      <alignment horizontal="center" vertical="center"/>
    </xf>
    <xf numFmtId="3" fontId="19" fillId="0" borderId="71" xfId="0" applyNumberFormat="1" applyFont="1" applyFill="1" applyBorder="1" applyAlignment="1">
      <alignment/>
    </xf>
    <xf numFmtId="0" fontId="15" fillId="0" borderId="28" xfId="0" applyFont="1" applyFill="1" applyBorder="1" applyAlignment="1">
      <alignment/>
    </xf>
    <xf numFmtId="0" fontId="7" fillId="0" borderId="28" xfId="0" applyFont="1" applyFill="1" applyBorder="1" applyAlignment="1">
      <alignment/>
    </xf>
    <xf numFmtId="0" fontId="7" fillId="0" borderId="41" xfId="0" applyFont="1" applyFill="1" applyBorder="1" applyAlignment="1">
      <alignment/>
    </xf>
    <xf numFmtId="3" fontId="19" fillId="0" borderId="72" xfId="0" applyNumberFormat="1" applyFont="1" applyFill="1" applyBorder="1" applyAlignment="1">
      <alignment/>
    </xf>
    <xf numFmtId="3" fontId="19" fillId="0" borderId="73" xfId="0" applyNumberFormat="1" applyFont="1" applyFill="1" applyBorder="1" applyAlignment="1">
      <alignment/>
    </xf>
    <xf numFmtId="3" fontId="19" fillId="0" borderId="74" xfId="0" applyNumberFormat="1" applyFont="1" applyFill="1" applyBorder="1" applyAlignment="1">
      <alignment/>
    </xf>
    <xf numFmtId="3" fontId="19" fillId="0" borderId="28" xfId="0" applyNumberFormat="1" applyFont="1" applyFill="1" applyBorder="1" applyAlignment="1">
      <alignment/>
    </xf>
    <xf numFmtId="0" fontId="19" fillId="0" borderId="5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left"/>
    </xf>
    <xf numFmtId="0" fontId="1" fillId="0" borderId="0" xfId="0" applyFont="1" applyAlignment="1">
      <alignment/>
    </xf>
    <xf numFmtId="0" fontId="20" fillId="0" borderId="0" xfId="0" applyFont="1" applyAlignment="1">
      <alignment horizontal="right"/>
    </xf>
    <xf numFmtId="0" fontId="19" fillId="0" borderId="0" xfId="0" applyFont="1" applyAlignment="1">
      <alignment horizontal="right" vertical="center"/>
    </xf>
    <xf numFmtId="0" fontId="19" fillId="0" borderId="0" xfId="0" applyFont="1" applyFill="1" applyAlignment="1">
      <alignment horizontal="right"/>
    </xf>
    <xf numFmtId="4" fontId="0" fillId="0" borderId="39" xfId="0" applyNumberFormat="1" applyBorder="1" applyAlignment="1">
      <alignment horizontal="right"/>
    </xf>
    <xf numFmtId="0" fontId="13" fillId="0" borderId="0" xfId="0" applyFont="1" applyAlignment="1">
      <alignment horizontal="left" vertical="top"/>
    </xf>
    <xf numFmtId="0" fontId="6" fillId="0" borderId="0" xfId="0" applyFont="1" applyFill="1" applyBorder="1" applyAlignment="1">
      <alignment horizontal="left"/>
    </xf>
    <xf numFmtId="0" fontId="13" fillId="0" borderId="0" xfId="0" applyFont="1" applyAlignment="1">
      <alignment horizontal="left"/>
    </xf>
    <xf numFmtId="0" fontId="15" fillId="0" borderId="0" xfId="0" applyFont="1" applyFill="1" applyAlignment="1">
      <alignment/>
    </xf>
    <xf numFmtId="0" fontId="13" fillId="0" borderId="0" xfId="0" applyFont="1" applyAlignment="1">
      <alignment horizontal="right"/>
    </xf>
    <xf numFmtId="0" fontId="16" fillId="0" borderId="15" xfId="0" applyFont="1" applyBorder="1" applyAlignment="1">
      <alignment horizontal="center" vertical="top" wrapText="1"/>
    </xf>
    <xf numFmtId="0" fontId="16" fillId="0" borderId="15" xfId="0" applyFont="1" applyBorder="1" applyAlignment="1">
      <alignment horizontal="center" vertical="top"/>
    </xf>
    <xf numFmtId="0" fontId="16" fillId="0" borderId="15" xfId="0" applyFont="1" applyBorder="1" applyAlignment="1">
      <alignment horizontal="center" vertical="top" wrapText="1"/>
    </xf>
    <xf numFmtId="0" fontId="13" fillId="0" borderId="0" xfId="0" applyFont="1" applyAlignment="1">
      <alignment vertical="top"/>
    </xf>
    <xf numFmtId="0" fontId="16" fillId="0" borderId="15" xfId="0" applyFont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16" fillId="0" borderId="16" xfId="0" applyFont="1" applyBorder="1" applyAlignment="1">
      <alignment horizontal="center"/>
    </xf>
    <xf numFmtId="0" fontId="16" fillId="0" borderId="16" xfId="0" applyFont="1" applyFill="1" applyBorder="1" applyAlignment="1">
      <alignment vertical="center"/>
    </xf>
    <xf numFmtId="4" fontId="17" fillId="11" borderId="15" xfId="0" applyNumberFormat="1" applyFont="1" applyFill="1" applyBorder="1" applyAlignment="1">
      <alignment/>
    </xf>
    <xf numFmtId="0" fontId="18" fillId="0" borderId="16" xfId="0" applyFont="1" applyBorder="1" applyAlignment="1">
      <alignment horizontal="center"/>
    </xf>
    <xf numFmtId="0" fontId="18" fillId="0" borderId="16" xfId="0" applyFont="1" applyFill="1" applyBorder="1" applyAlignment="1">
      <alignment/>
    </xf>
    <xf numFmtId="4" fontId="16" fillId="11" borderId="16" xfId="0" applyNumberFormat="1" applyFont="1" applyFill="1" applyBorder="1" applyAlignment="1">
      <alignment/>
    </xf>
    <xf numFmtId="0" fontId="18" fillId="0" borderId="19" xfId="0" applyFont="1" applyBorder="1" applyAlignment="1">
      <alignment horizontal="center" vertical="top"/>
    </xf>
    <xf numFmtId="0" fontId="18" fillId="0" borderId="19" xfId="0" applyFont="1" applyBorder="1" applyAlignment="1">
      <alignment vertical="top" wrapText="1"/>
    </xf>
    <xf numFmtId="4" fontId="16" fillId="0" borderId="32" xfId="0" applyNumberFormat="1" applyFont="1" applyFill="1" applyBorder="1" applyAlignment="1">
      <alignment/>
    </xf>
    <xf numFmtId="4" fontId="16" fillId="0" borderId="19" xfId="0" applyNumberFormat="1" applyFont="1" applyFill="1" applyBorder="1" applyAlignment="1">
      <alignment/>
    </xf>
    <xf numFmtId="4" fontId="16" fillId="11" borderId="19" xfId="0" applyNumberFormat="1" applyFont="1" applyFill="1" applyBorder="1" applyAlignment="1">
      <alignment/>
    </xf>
    <xf numFmtId="0" fontId="18" fillId="0" borderId="19" xfId="0" applyFont="1" applyFill="1" applyBorder="1" applyAlignment="1">
      <alignment vertical="top" wrapText="1"/>
    </xf>
    <xf numFmtId="0" fontId="18" fillId="0" borderId="19" xfId="0" applyFont="1" applyBorder="1" applyAlignment="1">
      <alignment vertical="top"/>
    </xf>
    <xf numFmtId="0" fontId="0" fillId="0" borderId="19" xfId="0" applyBorder="1" applyAlignment="1">
      <alignment/>
    </xf>
    <xf numFmtId="0" fontId="18" fillId="0" borderId="19" xfId="0" applyFont="1" applyBorder="1" applyAlignment="1">
      <alignment horizontal="center" vertical="justify"/>
    </xf>
    <xf numFmtId="0" fontId="18" fillId="0" borderId="19" xfId="0" applyFont="1" applyFill="1" applyBorder="1" applyAlignment="1">
      <alignment wrapText="1"/>
    </xf>
    <xf numFmtId="0" fontId="13" fillId="0" borderId="15" xfId="0" applyFont="1" applyBorder="1" applyAlignment="1">
      <alignment/>
    </xf>
    <xf numFmtId="0" fontId="16" fillId="0" borderId="15" xfId="0" applyFont="1" applyFill="1" applyBorder="1" applyAlignment="1">
      <alignment vertical="center"/>
    </xf>
    <xf numFmtId="0" fontId="0" fillId="0" borderId="19" xfId="47" applyFill="1" applyBorder="1">
      <alignment/>
      <protection/>
    </xf>
    <xf numFmtId="0" fontId="13" fillId="0" borderId="0" xfId="0" applyFont="1" applyBorder="1" applyAlignment="1">
      <alignment/>
    </xf>
    <xf numFmtId="0" fontId="0" fillId="0" borderId="75" xfId="47" applyBorder="1">
      <alignment/>
      <protection/>
    </xf>
    <xf numFmtId="0" fontId="18" fillId="0" borderId="19" xfId="0" applyFont="1" applyBorder="1" applyAlignment="1" applyProtection="1">
      <alignment/>
      <protection locked="0"/>
    </xf>
    <xf numFmtId="0" fontId="18" fillId="0" borderId="19" xfId="0" applyFont="1" applyFill="1" applyBorder="1" applyAlignment="1" applyProtection="1">
      <alignment wrapText="1"/>
      <protection locked="0"/>
    </xf>
    <xf numFmtId="4" fontId="16" fillId="0" borderId="22" xfId="0" applyNumberFormat="1" applyFont="1" applyFill="1" applyBorder="1" applyAlignment="1" applyProtection="1">
      <alignment/>
      <protection locked="0"/>
    </xf>
    <xf numFmtId="4" fontId="16" fillId="11" borderId="22" xfId="0" applyNumberFormat="1" applyFont="1" applyFill="1" applyBorder="1" applyAlignment="1">
      <alignment/>
    </xf>
    <xf numFmtId="0" fontId="0" fillId="0" borderId="15" xfId="47" applyBorder="1">
      <alignment/>
      <protection/>
    </xf>
    <xf numFmtId="0" fontId="18" fillId="0" borderId="15" xfId="0" applyFont="1" applyFill="1" applyBorder="1" applyAlignment="1">
      <alignment vertical="center" wrapText="1"/>
    </xf>
    <xf numFmtId="4" fontId="17" fillId="11" borderId="22" xfId="0" applyNumberFormat="1" applyFont="1" applyFill="1" applyBorder="1" applyAlignment="1">
      <alignment/>
    </xf>
    <xf numFmtId="0" fontId="0" fillId="0" borderId="0" xfId="47">
      <alignment/>
      <protection/>
    </xf>
    <xf numFmtId="0" fontId="16" fillId="0" borderId="0" xfId="0" applyFont="1" applyAlignment="1">
      <alignment/>
    </xf>
    <xf numFmtId="0" fontId="16" fillId="0" borderId="0" xfId="0" applyFont="1" applyFill="1" applyAlignment="1">
      <alignment/>
    </xf>
    <xf numFmtId="0" fontId="45" fillId="0" borderId="0" xfId="0" applyFont="1" applyAlignment="1">
      <alignment/>
    </xf>
    <xf numFmtId="0" fontId="3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0" fillId="0" borderId="0" xfId="0" applyAlignment="1">
      <alignment horizontal="left"/>
    </xf>
    <xf numFmtId="0" fontId="10" fillId="4" borderId="0" xfId="0" applyFont="1" applyFill="1" applyAlignment="1">
      <alignment/>
    </xf>
    <xf numFmtId="0" fontId="0" fillId="4" borderId="0" xfId="0" applyFill="1" applyAlignment="1">
      <alignment/>
    </xf>
    <xf numFmtId="0" fontId="22" fillId="0" borderId="0" xfId="0" applyFont="1" applyAlignment="1">
      <alignment horizontal="left"/>
    </xf>
    <xf numFmtId="166" fontId="22" fillId="0" borderId="13" xfId="0" applyNumberFormat="1" applyFont="1" applyBorder="1" applyAlignment="1">
      <alignment/>
    </xf>
    <xf numFmtId="0" fontId="0" fillId="0" borderId="0" xfId="0" applyAlignment="1">
      <alignment vertical="top"/>
    </xf>
    <xf numFmtId="0" fontId="0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Alignment="1">
      <alignment horizontal="center"/>
    </xf>
    <xf numFmtId="166" fontId="22" fillId="0" borderId="76" xfId="0" applyNumberFormat="1" applyFont="1" applyBorder="1" applyAlignment="1">
      <alignment/>
    </xf>
    <xf numFmtId="166" fontId="22" fillId="0" borderId="77" xfId="0" applyNumberFormat="1" applyFont="1" applyBorder="1" applyAlignment="1">
      <alignment/>
    </xf>
    <xf numFmtId="166" fontId="47" fillId="18" borderId="78" xfId="0" applyNumberFormat="1" applyFont="1" applyFill="1" applyBorder="1" applyAlignment="1">
      <alignment/>
    </xf>
    <xf numFmtId="166" fontId="0" fillId="0" borderId="0" xfId="0" applyNumberFormat="1" applyAlignment="1">
      <alignment/>
    </xf>
    <xf numFmtId="0" fontId="1" fillId="0" borderId="0" xfId="0" applyFont="1" applyBorder="1" applyAlignment="1">
      <alignment/>
    </xf>
    <xf numFmtId="166" fontId="10" fillId="0" borderId="0" xfId="0" applyNumberFormat="1" applyFont="1" applyBorder="1" applyAlignment="1">
      <alignment/>
    </xf>
    <xf numFmtId="4" fontId="10" fillId="4" borderId="0" xfId="0" applyNumberFormat="1" applyFont="1" applyFill="1" applyAlignment="1">
      <alignment/>
    </xf>
    <xf numFmtId="4" fontId="48" fillId="4" borderId="0" xfId="0" applyNumberFormat="1" applyFont="1" applyFill="1" applyAlignment="1">
      <alignment/>
    </xf>
    <xf numFmtId="4" fontId="48" fillId="0" borderId="0" xfId="0" applyNumberFormat="1" applyFont="1" applyAlignment="1">
      <alignment/>
    </xf>
    <xf numFmtId="4" fontId="22" fillId="0" borderId="48" xfId="0" applyNumberFormat="1" applyFont="1" applyBorder="1" applyAlignment="1">
      <alignment horizontal="left" vertical="center"/>
    </xf>
    <xf numFmtId="4" fontId="3" fillId="0" borderId="79" xfId="0" applyNumberFormat="1" applyFont="1" applyBorder="1" applyAlignment="1">
      <alignment horizontal="center" wrapText="1"/>
    </xf>
    <xf numFmtId="4" fontId="3" fillId="0" borderId="80" xfId="0" applyNumberFormat="1" applyFont="1" applyBorder="1" applyAlignment="1">
      <alignment horizontal="center" wrapText="1"/>
    </xf>
    <xf numFmtId="0" fontId="0" fillId="0" borderId="81" xfId="0" applyFont="1" applyBorder="1" applyAlignment="1">
      <alignment/>
    </xf>
    <xf numFmtId="0" fontId="0" fillId="0" borderId="82" xfId="0" applyFont="1" applyBorder="1" applyAlignment="1">
      <alignment/>
    </xf>
    <xf numFmtId="166" fontId="18" fillId="0" borderId="83" xfId="0" applyNumberFormat="1" applyFont="1" applyBorder="1" applyAlignment="1">
      <alignment horizontal="right" wrapText="1"/>
    </xf>
    <xf numFmtId="10" fontId="0" fillId="0" borderId="84" xfId="0" applyNumberFormat="1" applyBorder="1" applyAlignment="1">
      <alignment/>
    </xf>
    <xf numFmtId="0" fontId="0" fillId="0" borderId="85" xfId="0" applyFont="1" applyBorder="1" applyAlignment="1">
      <alignment/>
    </xf>
    <xf numFmtId="166" fontId="18" fillId="0" borderId="86" xfId="0" applyNumberFormat="1" applyFont="1" applyBorder="1" applyAlignment="1">
      <alignment horizontal="right" wrapText="1"/>
    </xf>
    <xf numFmtId="10" fontId="0" fillId="0" borderId="28" xfId="0" applyNumberFormat="1" applyBorder="1" applyAlignment="1">
      <alignment/>
    </xf>
    <xf numFmtId="166" fontId="18" fillId="0" borderId="86" xfId="0" applyNumberFormat="1" applyFont="1" applyBorder="1" applyAlignment="1">
      <alignment horizontal="right"/>
    </xf>
    <xf numFmtId="0" fontId="49" fillId="0" borderId="0" xfId="0" applyFont="1" applyAlignment="1">
      <alignment/>
    </xf>
    <xf numFmtId="167" fontId="0" fillId="0" borderId="0" xfId="0" applyNumberFormat="1" applyAlignment="1">
      <alignment/>
    </xf>
    <xf numFmtId="0" fontId="0" fillId="0" borderId="87" xfId="0" applyFont="1" applyBorder="1" applyAlignment="1">
      <alignment/>
    </xf>
    <xf numFmtId="166" fontId="18" fillId="0" borderId="88" xfId="0" applyNumberFormat="1" applyFont="1" applyBorder="1" applyAlignment="1">
      <alignment horizontal="right"/>
    </xf>
    <xf numFmtId="10" fontId="0" fillId="0" borderId="39" xfId="0" applyNumberFormat="1" applyBorder="1" applyAlignment="1">
      <alignment/>
    </xf>
    <xf numFmtId="166" fontId="0" fillId="0" borderId="12" xfId="0" applyNumberFormat="1" applyBorder="1" applyAlignment="1">
      <alignment horizontal="right"/>
    </xf>
    <xf numFmtId="10" fontId="0" fillId="0" borderId="89" xfId="0" applyNumberFormat="1" applyBorder="1" applyAlignment="1">
      <alignment/>
    </xf>
    <xf numFmtId="166" fontId="0" fillId="0" borderId="0" xfId="0" applyNumberFormat="1" applyBorder="1" applyAlignment="1">
      <alignment horizontal="right"/>
    </xf>
    <xf numFmtId="10" fontId="0" fillId="0" borderId="0" xfId="0" applyNumberFormat="1" applyBorder="1" applyAlignment="1">
      <alignment/>
    </xf>
    <xf numFmtId="166" fontId="50" fillId="0" borderId="86" xfId="0" applyNumberFormat="1" applyFont="1" applyBorder="1" applyAlignment="1">
      <alignment/>
    </xf>
    <xf numFmtId="168" fontId="18" fillId="19" borderId="90" xfId="0" applyNumberFormat="1" applyFont="1" applyFill="1" applyBorder="1" applyAlignment="1">
      <alignment/>
    </xf>
    <xf numFmtId="4" fontId="0" fillId="0" borderId="91" xfId="0" applyNumberFormat="1" applyFont="1" applyBorder="1" applyAlignment="1">
      <alignment/>
    </xf>
    <xf numFmtId="0" fontId="0" fillId="0" borderId="92" xfId="0" applyFont="1" applyBorder="1" applyAlignment="1">
      <alignment/>
    </xf>
    <xf numFmtId="166" fontId="52" fillId="0" borderId="77" xfId="0" applyNumberFormat="1" applyFont="1" applyBorder="1" applyAlignment="1">
      <alignment/>
    </xf>
    <xf numFmtId="166" fontId="52" fillId="0" borderId="77" xfId="0" applyNumberFormat="1" applyFont="1" applyBorder="1" applyAlignment="1">
      <alignment/>
    </xf>
    <xf numFmtId="4" fontId="0" fillId="0" borderId="93" xfId="0" applyNumberFormat="1" applyFont="1" applyBorder="1" applyAlignment="1">
      <alignment/>
    </xf>
    <xf numFmtId="0" fontId="0" fillId="0" borderId="94" xfId="0" applyFont="1" applyBorder="1" applyAlignment="1">
      <alignment/>
    </xf>
    <xf numFmtId="166" fontId="52" fillId="0" borderId="78" xfId="0" applyNumberFormat="1" applyFont="1" applyBorder="1" applyAlignment="1">
      <alignment/>
    </xf>
    <xf numFmtId="0" fontId="1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44" xfId="0" applyFont="1" applyBorder="1" applyAlignment="1">
      <alignment/>
    </xf>
    <xf numFmtId="0" fontId="0" fillId="0" borderId="95" xfId="0" applyBorder="1" applyAlignment="1">
      <alignment/>
    </xf>
    <xf numFmtId="166" fontId="18" fillId="0" borderId="36" xfId="0" applyNumberFormat="1" applyFont="1" applyBorder="1" applyAlignment="1">
      <alignment/>
    </xf>
    <xf numFmtId="0" fontId="0" fillId="0" borderId="96" xfId="0" applyFont="1" applyBorder="1" applyAlignment="1">
      <alignment/>
    </xf>
    <xf numFmtId="0" fontId="0" fillId="0" borderId="97" xfId="0" applyFont="1" applyBorder="1" applyAlignment="1">
      <alignment/>
    </xf>
    <xf numFmtId="166" fontId="22" fillId="0" borderId="98" xfId="0" applyNumberFormat="1" applyFont="1" applyBorder="1" applyAlignment="1">
      <alignment/>
    </xf>
    <xf numFmtId="0" fontId="53" fillId="0" borderId="75" xfId="0" applyFont="1" applyBorder="1" applyAlignment="1">
      <alignment horizontal="right"/>
    </xf>
    <xf numFmtId="0" fontId="0" fillId="0" borderId="99" xfId="0" applyFont="1" applyBorder="1" applyAlignment="1">
      <alignment/>
    </xf>
    <xf numFmtId="166" fontId="18" fillId="0" borderId="100" xfId="0" applyNumberFormat="1" applyFont="1" applyBorder="1" applyAlignment="1">
      <alignment/>
    </xf>
    <xf numFmtId="0" fontId="0" fillId="0" borderId="101" xfId="0" applyFont="1" applyBorder="1" applyAlignment="1">
      <alignment/>
    </xf>
    <xf numFmtId="166" fontId="18" fillId="0" borderId="102" xfId="0" applyNumberFormat="1" applyFont="1" applyBorder="1" applyAlignment="1">
      <alignment/>
    </xf>
    <xf numFmtId="10" fontId="7" fillId="0" borderId="0" xfId="0" applyNumberFormat="1" applyFont="1" applyAlignment="1">
      <alignment horizontal="left"/>
    </xf>
    <xf numFmtId="0" fontId="0" fillId="0" borderId="44" xfId="0" applyFont="1" applyFill="1" applyBorder="1" applyAlignment="1">
      <alignment/>
    </xf>
    <xf numFmtId="166" fontId="18" fillId="0" borderId="0" xfId="0" applyNumberFormat="1" applyFont="1" applyBorder="1" applyAlignment="1">
      <alignment/>
    </xf>
    <xf numFmtId="0" fontId="0" fillId="0" borderId="0" xfId="0" applyFont="1" applyFill="1" applyAlignment="1">
      <alignment horizontal="right"/>
    </xf>
    <xf numFmtId="4" fontId="1" fillId="0" borderId="10" xfId="0" applyNumberFormat="1" applyFont="1" applyBorder="1" applyAlignment="1">
      <alignment/>
    </xf>
    <xf numFmtId="14" fontId="0" fillId="0" borderId="0" xfId="0" applyNumberFormat="1" applyAlignment="1">
      <alignment/>
    </xf>
    <xf numFmtId="0" fontId="0" fillId="0" borderId="48" xfId="0" applyFont="1" applyBorder="1" applyAlignment="1">
      <alignment horizontal="left" vertical="center" wrapText="1"/>
    </xf>
    <xf numFmtId="0" fontId="0" fillId="0" borderId="85" xfId="0" applyFont="1" applyBorder="1" applyAlignment="1">
      <alignment horizontal="left" vertical="center" wrapText="1"/>
    </xf>
    <xf numFmtId="0" fontId="0" fillId="0" borderId="47" xfId="0" applyFont="1" applyBorder="1" applyAlignment="1">
      <alignment horizontal="left" vertical="center" wrapText="1"/>
    </xf>
    <xf numFmtId="0" fontId="0" fillId="0" borderId="48" xfId="0" applyBorder="1" applyAlignment="1">
      <alignment horizontal="left" vertical="center" wrapText="1"/>
    </xf>
    <xf numFmtId="0" fontId="0" fillId="0" borderId="85" xfId="0" applyBorder="1" applyAlignment="1">
      <alignment horizontal="left" vertical="center" wrapText="1"/>
    </xf>
    <xf numFmtId="0" fontId="0" fillId="0" borderId="47" xfId="0" applyBorder="1" applyAlignment="1">
      <alignment horizontal="left" vertical="center" wrapText="1"/>
    </xf>
    <xf numFmtId="4" fontId="51" fillId="0" borderId="103" xfId="0" applyNumberFormat="1" applyFont="1" applyBorder="1" applyAlignment="1">
      <alignment/>
    </xf>
    <xf numFmtId="14" fontId="15" fillId="0" borderId="0" xfId="0" applyNumberFormat="1" applyFont="1" applyFill="1" applyAlignment="1">
      <alignment/>
    </xf>
    <xf numFmtId="0" fontId="16" fillId="0" borderId="0" xfId="0" applyFont="1" applyAlignment="1">
      <alignment horizontal="left" wrapText="1"/>
    </xf>
    <xf numFmtId="0" fontId="13" fillId="0" borderId="0" xfId="0" applyFont="1" applyFill="1" applyBorder="1" applyAlignment="1">
      <alignment horizontal="center"/>
    </xf>
    <xf numFmtId="0" fontId="11" fillId="0" borderId="0" xfId="0" applyFont="1" applyAlignment="1">
      <alignment horizontal="center" vertical="top"/>
    </xf>
    <xf numFmtId="0" fontId="11" fillId="0" borderId="0" xfId="0" applyFont="1" applyAlignment="1">
      <alignment horizontal="center" vertical="top"/>
    </xf>
    <xf numFmtId="0" fontId="11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16" xfId="0" applyFont="1" applyFill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left" vertical="top"/>
    </xf>
    <xf numFmtId="0" fontId="3" fillId="0" borderId="0" xfId="0" applyFont="1" applyBorder="1" applyAlignment="1">
      <alignment/>
    </xf>
    <xf numFmtId="0" fontId="1" fillId="0" borderId="104" xfId="0" applyFont="1" applyBorder="1" applyAlignment="1">
      <alignment/>
    </xf>
    <xf numFmtId="0" fontId="1" fillId="0" borderId="105" xfId="0" applyFont="1" applyBorder="1" applyAlignment="1">
      <alignment/>
    </xf>
    <xf numFmtId="0" fontId="1" fillId="0" borderId="106" xfId="0" applyFont="1" applyBorder="1" applyAlignment="1">
      <alignment/>
    </xf>
    <xf numFmtId="0" fontId="1" fillId="0" borderId="91" xfId="0" applyFont="1" applyBorder="1" applyAlignment="1">
      <alignment/>
    </xf>
    <xf numFmtId="0" fontId="1" fillId="0" borderId="107" xfId="0" applyFont="1" applyBorder="1" applyAlignment="1">
      <alignment/>
    </xf>
    <xf numFmtId="0" fontId="1" fillId="0" borderId="93" xfId="0" applyFont="1" applyBorder="1" applyAlignment="1">
      <alignment/>
    </xf>
    <xf numFmtId="4" fontId="10" fillId="4" borderId="0" xfId="0" applyNumberFormat="1" applyFont="1" applyFill="1" applyAlignment="1">
      <alignment horizontal="left"/>
    </xf>
    <xf numFmtId="0" fontId="6" fillId="0" borderId="38" xfId="0" applyFont="1" applyBorder="1" applyAlignment="1">
      <alignment horizontal="left"/>
    </xf>
    <xf numFmtId="0" fontId="6" fillId="0" borderId="30" xfId="0" applyFont="1" applyBorder="1" applyAlignment="1">
      <alignment horizontal="left"/>
    </xf>
    <xf numFmtId="0" fontId="1" fillId="0" borderId="108" xfId="0" applyFont="1" applyBorder="1" applyAlignment="1">
      <alignment horizontal="center" wrapText="1"/>
    </xf>
    <xf numFmtId="0" fontId="1" fillId="0" borderId="109" xfId="0" applyFont="1" applyBorder="1" applyAlignment="1">
      <alignment horizontal="center" wrapText="1"/>
    </xf>
    <xf numFmtId="0" fontId="1" fillId="0" borderId="37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6" fillId="0" borderId="13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6" fillId="0" borderId="89" xfId="0" applyFont="1" applyBorder="1" applyAlignment="1">
      <alignment horizontal="center"/>
    </xf>
    <xf numFmtId="0" fontId="1" fillId="0" borderId="89" xfId="0" applyFont="1" applyBorder="1" applyAlignment="1">
      <alignment horizontal="center"/>
    </xf>
    <xf numFmtId="0" fontId="6" fillId="0" borderId="110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6" fillId="0" borderId="111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4" fontId="6" fillId="0" borderId="0" xfId="0" applyNumberFormat="1" applyFont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left"/>
    </xf>
    <xf numFmtId="0" fontId="1" fillId="0" borderId="0" xfId="0" applyFont="1" applyAlignment="1">
      <alignment/>
    </xf>
    <xf numFmtId="0" fontId="19" fillId="0" borderId="52" xfId="0" applyFont="1" applyFill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/>
    </xf>
    <xf numFmtId="0" fontId="0" fillId="0" borderId="0" xfId="0" applyAlignment="1">
      <alignment/>
    </xf>
    <xf numFmtId="0" fontId="15" fillId="0" borderId="48" xfId="0" applyFont="1" applyFill="1" applyBorder="1" applyAlignment="1">
      <alignment wrapText="1"/>
    </xf>
    <xf numFmtId="0" fontId="0" fillId="0" borderId="85" xfId="0" applyFont="1" applyBorder="1" applyAlignment="1">
      <alignment wrapText="1"/>
    </xf>
    <xf numFmtId="0" fontId="0" fillId="0" borderId="47" xfId="0" applyFont="1" applyBorder="1" applyAlignment="1">
      <alignment wrapText="1"/>
    </xf>
    <xf numFmtId="0" fontId="15" fillId="0" borderId="112" xfId="0" applyFont="1" applyFill="1" applyBorder="1" applyAlignment="1">
      <alignment wrapText="1"/>
    </xf>
    <xf numFmtId="0" fontId="0" fillId="0" borderId="87" xfId="0" applyFont="1" applyBorder="1" applyAlignment="1">
      <alignment wrapText="1"/>
    </xf>
    <xf numFmtId="0" fontId="0" fillId="0" borderId="113" xfId="0" applyFont="1" applyBorder="1" applyAlignment="1">
      <alignment wrapText="1"/>
    </xf>
    <xf numFmtId="0" fontId="6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9" fillId="0" borderId="57" xfId="0" applyFont="1" applyFill="1" applyBorder="1" applyAlignment="1">
      <alignment horizontal="center"/>
    </xf>
    <xf numFmtId="0" fontId="19" fillId="0" borderId="58" xfId="0" applyFont="1" applyFill="1" applyBorder="1" applyAlignment="1">
      <alignment horizontal="center"/>
    </xf>
    <xf numFmtId="0" fontId="19" fillId="0" borderId="58" xfId="0" applyFont="1" applyFill="1" applyBorder="1" applyAlignment="1">
      <alignment horizontal="left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right" vertical="top" wrapText="1"/>
    </xf>
    <xf numFmtId="0" fontId="5" fillId="0" borderId="0" xfId="0" applyFont="1" applyAlignment="1">
      <alignment vertical="top" wrapText="1"/>
    </xf>
    <xf numFmtId="0" fontId="4" fillId="0" borderId="0" xfId="0" applyFont="1" applyBorder="1" applyAlignment="1">
      <alignment horizontal="right" vertical="top" wrapText="1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left" vertical="center"/>
    </xf>
    <xf numFmtId="0" fontId="15" fillId="0" borderId="0" xfId="0" applyFont="1" applyAlignment="1">
      <alignment horizontal="left" vertical="center" shrinkToFit="1"/>
    </xf>
    <xf numFmtId="0" fontId="15" fillId="0" borderId="0" xfId="0" applyFont="1" applyAlignment="1">
      <alignment vertical="center" shrinkToFit="1"/>
    </xf>
    <xf numFmtId="0" fontId="15" fillId="0" borderId="0" xfId="0" applyFont="1" applyAlignment="1">
      <alignment horizontal="left" vertical="center" shrinkToFit="1"/>
    </xf>
    <xf numFmtId="0" fontId="6" fillId="0" borderId="0" xfId="0" applyFont="1" applyAlignment="1">
      <alignment horizontal="center"/>
    </xf>
    <xf numFmtId="0" fontId="11" fillId="0" borderId="0" xfId="0" applyFont="1" applyFill="1" applyAlignment="1">
      <alignment horizontal="right"/>
    </xf>
    <xf numFmtId="0" fontId="11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left"/>
    </xf>
    <xf numFmtId="0" fontId="42" fillId="25" borderId="0" xfId="0" applyFont="1" applyFill="1" applyAlignment="1">
      <alignment/>
    </xf>
    <xf numFmtId="14" fontId="16" fillId="0" borderId="0" xfId="0" applyNumberFormat="1" applyFont="1" applyAlignment="1">
      <alignment horizontal="left"/>
    </xf>
    <xf numFmtId="0" fontId="23" fillId="0" borderId="0" xfId="36" applyAlignment="1">
      <alignment/>
    </xf>
    <xf numFmtId="0" fontId="13" fillId="0" borderId="0" xfId="0" applyFont="1" applyAlignment="1">
      <alignment horizontal="left"/>
    </xf>
    <xf numFmtId="0" fontId="42" fillId="0" borderId="0" xfId="0" applyFont="1" applyFill="1" applyAlignment="1">
      <alignment/>
    </xf>
    <xf numFmtId="4" fontId="0" fillId="0" borderId="18" xfId="0" applyNumberFormat="1" applyFont="1" applyFill="1" applyBorder="1" applyAlignment="1">
      <alignment/>
    </xf>
    <xf numFmtId="0" fontId="11" fillId="0" borderId="0" xfId="0" applyFont="1" applyFill="1" applyBorder="1" applyAlignment="1">
      <alignment horizontal="left"/>
    </xf>
    <xf numFmtId="0" fontId="23" fillId="0" borderId="0" xfId="36" applyFill="1" applyBorder="1" applyAlignment="1">
      <alignment/>
    </xf>
    <xf numFmtId="0" fontId="0" fillId="0" borderId="13" xfId="0" applyFont="1" applyBorder="1" applyAlignment="1">
      <alignment/>
    </xf>
    <xf numFmtId="0" fontId="0" fillId="0" borderId="85" xfId="0" applyFont="1" applyBorder="1" applyAlignment="1">
      <alignment/>
    </xf>
    <xf numFmtId="4" fontId="0" fillId="0" borderId="114" xfId="0" applyNumberFormat="1" applyFont="1" applyBorder="1" applyAlignment="1">
      <alignment/>
    </xf>
    <xf numFmtId="0" fontId="0" fillId="0" borderId="0" xfId="0" applyFont="1" applyAlignment="1">
      <alignment horizontal="left"/>
    </xf>
    <xf numFmtId="3" fontId="0" fillId="0" borderId="0" xfId="0" applyNumberFormat="1" applyFont="1" applyAlignment="1">
      <alignment/>
    </xf>
    <xf numFmtId="3" fontId="0" fillId="0" borderId="0" xfId="0" applyNumberFormat="1" applyAlignment="1">
      <alignment horizontal="left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elena.hanzalova@ddmliberec.cz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helena.hanzalova@ddmliberec.cz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helena.hanzalova@ddmliberec%20cz" TargetMode="External" /><Relationship Id="rId2" Type="http://schemas.openxmlformats.org/officeDocument/2006/relationships/comments" Target="../comments3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A1:K73"/>
  <sheetViews>
    <sheetView tabSelected="1" zoomScalePageLayoutView="0" workbookViewId="0" topLeftCell="A1">
      <selection activeCell="E21" sqref="E21"/>
    </sheetView>
  </sheetViews>
  <sheetFormatPr defaultColWidth="9.140625" defaultRowHeight="12.75"/>
  <cols>
    <col min="1" max="1" width="9.140625" style="193" customWidth="1"/>
    <col min="2" max="2" width="59.7109375" style="193" customWidth="1"/>
    <col min="3" max="4" width="17.00390625" style="193" customWidth="1"/>
    <col min="5" max="6" width="17.28125" style="193" customWidth="1"/>
    <col min="7" max="7" width="17.7109375" style="193" customWidth="1"/>
    <col min="8" max="8" width="17.57421875" style="193" customWidth="1"/>
    <col min="9" max="16384" width="9.140625" style="193" customWidth="1"/>
  </cols>
  <sheetData>
    <row r="1" spans="1:8" ht="15">
      <c r="A1" s="84"/>
      <c r="B1" s="25"/>
      <c r="C1" s="489"/>
      <c r="D1" s="489"/>
      <c r="E1" s="84"/>
      <c r="F1" s="84"/>
      <c r="G1" s="490" t="s">
        <v>486</v>
      </c>
      <c r="H1" s="490"/>
    </row>
    <row r="2" spans="1:8" ht="15">
      <c r="A2" s="491" t="s">
        <v>487</v>
      </c>
      <c r="B2" s="492" t="s">
        <v>488</v>
      </c>
      <c r="C2" s="492"/>
      <c r="D2" s="492"/>
      <c r="E2" s="492"/>
      <c r="F2" s="492"/>
      <c r="G2" s="492"/>
      <c r="H2" s="492">
        <v>1485</v>
      </c>
    </row>
    <row r="3" spans="1:11" ht="15">
      <c r="A3" s="492" t="s">
        <v>489</v>
      </c>
      <c r="B3" s="493">
        <v>333</v>
      </c>
      <c r="C3" s="492"/>
      <c r="D3" s="492"/>
      <c r="E3" s="492"/>
      <c r="F3" s="492"/>
      <c r="G3" s="492"/>
      <c r="H3" s="492"/>
      <c r="K3" s="194"/>
    </row>
    <row r="4" spans="1:8" ht="15">
      <c r="A4" s="492"/>
      <c r="B4" s="492"/>
      <c r="C4" s="492"/>
      <c r="D4" s="492"/>
      <c r="E4" s="492"/>
      <c r="F4" s="492"/>
      <c r="G4" s="492"/>
      <c r="H4" s="492"/>
    </row>
    <row r="5" spans="1:9" s="84" customFormat="1" ht="15">
      <c r="A5" s="415" t="s">
        <v>61</v>
      </c>
      <c r="B5" s="415"/>
      <c r="C5" s="415"/>
      <c r="D5" s="415"/>
      <c r="E5" s="415"/>
      <c r="F5" s="415"/>
      <c r="G5" s="415"/>
      <c r="H5" s="415"/>
      <c r="I5" s="292"/>
    </row>
    <row r="6" spans="1:9" s="84" customFormat="1" ht="15.75">
      <c r="A6" s="416" t="s">
        <v>490</v>
      </c>
      <c r="B6" s="415"/>
      <c r="C6" s="415"/>
      <c r="D6" s="415"/>
      <c r="E6" s="415"/>
      <c r="F6" s="415"/>
      <c r="G6" s="415"/>
      <c r="H6" s="415"/>
      <c r="I6" s="293"/>
    </row>
    <row r="7" spans="1:9" s="84" customFormat="1" ht="15">
      <c r="A7" s="415" t="s">
        <v>62</v>
      </c>
      <c r="B7" s="415"/>
      <c r="C7" s="415"/>
      <c r="D7" s="415"/>
      <c r="E7" s="415"/>
      <c r="F7" s="415"/>
      <c r="G7" s="415"/>
      <c r="H7" s="415"/>
      <c r="I7" s="294"/>
    </row>
    <row r="8" spans="1:8" s="84" customFormat="1" ht="12.75">
      <c r="A8" s="199"/>
      <c r="B8" s="414"/>
      <c r="C8" s="414"/>
      <c r="D8" s="414"/>
      <c r="E8" s="414"/>
      <c r="F8" s="414"/>
      <c r="G8" s="414"/>
      <c r="H8" s="414"/>
    </row>
    <row r="9" spans="2:8" s="84" customFormat="1" ht="15.75" thickBot="1">
      <c r="B9" s="498"/>
      <c r="C9" s="295"/>
      <c r="D9" s="196"/>
      <c r="E9" s="196"/>
      <c r="F9" s="196"/>
      <c r="G9" s="196"/>
      <c r="H9" s="296" t="s">
        <v>63</v>
      </c>
    </row>
    <row r="10" spans="1:8" s="300" customFormat="1" ht="72" thickBot="1">
      <c r="A10" s="297" t="s">
        <v>64</v>
      </c>
      <c r="B10" s="298" t="s">
        <v>30</v>
      </c>
      <c r="C10" s="299" t="s">
        <v>388</v>
      </c>
      <c r="D10" s="297" t="s">
        <v>389</v>
      </c>
      <c r="E10" s="297" t="s">
        <v>65</v>
      </c>
      <c r="F10" s="297" t="s">
        <v>66</v>
      </c>
      <c r="G10" s="297" t="s">
        <v>390</v>
      </c>
      <c r="H10" s="297" t="s">
        <v>391</v>
      </c>
    </row>
    <row r="11" spans="1:8" s="84" customFormat="1" ht="15" thickBot="1">
      <c r="A11" s="301" t="s">
        <v>59</v>
      </c>
      <c r="B11" s="301" t="s">
        <v>67</v>
      </c>
      <c r="C11" s="302">
        <v>1</v>
      </c>
      <c r="D11" s="301">
        <v>2</v>
      </c>
      <c r="E11" s="301">
        <v>3</v>
      </c>
      <c r="F11" s="301">
        <v>4</v>
      </c>
      <c r="G11" s="301">
        <v>5</v>
      </c>
      <c r="H11" s="301" t="s">
        <v>68</v>
      </c>
    </row>
    <row r="12" spans="1:8" s="84" customFormat="1" ht="15.75" thickBot="1">
      <c r="A12" s="303"/>
      <c r="B12" s="304" t="s">
        <v>69</v>
      </c>
      <c r="C12" s="305">
        <f>SUM(C14:C51)</f>
        <v>8845926</v>
      </c>
      <c r="D12" s="305">
        <f>SUM(D14:D51)</f>
        <v>8845926</v>
      </c>
      <c r="E12" s="305">
        <f>SUM(E14:E51)</f>
        <v>0</v>
      </c>
      <c r="F12" s="305">
        <f>SUM(F14:F51)</f>
        <v>0</v>
      </c>
      <c r="G12" s="305">
        <f>SUM(G14:G51)</f>
        <v>8845926</v>
      </c>
      <c r="H12" s="305">
        <f>D12-E12-F12-G12</f>
        <v>0</v>
      </c>
    </row>
    <row r="13" spans="1:8" s="84" customFormat="1" ht="14.25">
      <c r="A13" s="306"/>
      <c r="B13" s="307" t="s">
        <v>42</v>
      </c>
      <c r="C13" s="195"/>
      <c r="D13" s="86"/>
      <c r="E13" s="86"/>
      <c r="F13" s="86"/>
      <c r="G13" s="86"/>
      <c r="H13" s="308">
        <f aca="true" t="shared" si="0" ref="H13:H59">D13-E13-F13-G13</f>
        <v>0</v>
      </c>
    </row>
    <row r="14" spans="1:8" s="84" customFormat="1" ht="29.25" customHeight="1">
      <c r="A14" s="309">
        <v>33018</v>
      </c>
      <c r="B14" s="310" t="s">
        <v>71</v>
      </c>
      <c r="C14" s="311"/>
      <c r="D14" s="312"/>
      <c r="E14" s="312"/>
      <c r="F14" s="312"/>
      <c r="G14" s="312"/>
      <c r="H14" s="313">
        <f t="shared" si="0"/>
        <v>0</v>
      </c>
    </row>
    <row r="15" spans="1:8" s="84" customFormat="1" ht="14.25">
      <c r="A15" s="309">
        <v>33023</v>
      </c>
      <c r="B15" s="310" t="s">
        <v>72</v>
      </c>
      <c r="C15" s="311"/>
      <c r="D15" s="312"/>
      <c r="E15" s="312"/>
      <c r="F15" s="312"/>
      <c r="G15" s="312"/>
      <c r="H15" s="313">
        <f t="shared" si="0"/>
        <v>0</v>
      </c>
    </row>
    <row r="16" spans="1:8" s="84" customFormat="1" ht="14.25">
      <c r="A16" s="309">
        <v>33024</v>
      </c>
      <c r="B16" s="310" t="s">
        <v>73</v>
      </c>
      <c r="C16" s="311"/>
      <c r="D16" s="312"/>
      <c r="E16" s="312"/>
      <c r="F16" s="312"/>
      <c r="G16" s="312"/>
      <c r="H16" s="313">
        <f t="shared" si="0"/>
        <v>0</v>
      </c>
    </row>
    <row r="17" spans="1:8" s="84" customFormat="1" ht="28.5">
      <c r="A17" s="309">
        <v>33025</v>
      </c>
      <c r="B17" s="310" t="s">
        <v>74</v>
      </c>
      <c r="C17" s="311"/>
      <c r="D17" s="312"/>
      <c r="E17" s="312"/>
      <c r="F17" s="312"/>
      <c r="G17" s="312"/>
      <c r="H17" s="313">
        <f t="shared" si="0"/>
        <v>0</v>
      </c>
    </row>
    <row r="18" spans="1:8" s="84" customFormat="1" ht="14.25">
      <c r="A18" s="309">
        <v>33028</v>
      </c>
      <c r="B18" s="310" t="s">
        <v>75</v>
      </c>
      <c r="C18" s="311"/>
      <c r="D18" s="312"/>
      <c r="E18" s="312"/>
      <c r="F18" s="312"/>
      <c r="G18" s="312"/>
      <c r="H18" s="313">
        <f t="shared" si="0"/>
        <v>0</v>
      </c>
    </row>
    <row r="19" spans="1:8" s="84" customFormat="1" ht="28.5">
      <c r="A19" s="309">
        <v>33029</v>
      </c>
      <c r="B19" s="310" t="s">
        <v>76</v>
      </c>
      <c r="C19" s="311"/>
      <c r="D19" s="312"/>
      <c r="E19" s="312"/>
      <c r="F19" s="312"/>
      <c r="G19" s="312"/>
      <c r="H19" s="313">
        <f t="shared" si="0"/>
        <v>0</v>
      </c>
    </row>
    <row r="20" spans="1:8" s="84" customFormat="1" ht="14.25">
      <c r="A20" s="309">
        <v>33033</v>
      </c>
      <c r="B20" s="310" t="s">
        <v>77</v>
      </c>
      <c r="C20" s="311"/>
      <c r="D20" s="312"/>
      <c r="E20" s="312"/>
      <c r="F20" s="312"/>
      <c r="G20" s="312"/>
      <c r="H20" s="313">
        <f t="shared" si="0"/>
        <v>0</v>
      </c>
    </row>
    <row r="21" spans="1:8" s="84" customFormat="1" ht="42.75">
      <c r="A21" s="309" t="s">
        <v>392</v>
      </c>
      <c r="B21" s="310" t="s">
        <v>78</v>
      </c>
      <c r="C21" s="311"/>
      <c r="D21" s="312"/>
      <c r="E21" s="312"/>
      <c r="F21" s="312"/>
      <c r="G21" s="312"/>
      <c r="H21" s="313">
        <f t="shared" si="0"/>
        <v>0</v>
      </c>
    </row>
    <row r="22" spans="1:8" s="84" customFormat="1" ht="14.25">
      <c r="A22" s="309">
        <v>33035</v>
      </c>
      <c r="B22" s="310" t="s">
        <v>492</v>
      </c>
      <c r="C22" s="311"/>
      <c r="D22" s="312"/>
      <c r="E22" s="312"/>
      <c r="F22" s="312"/>
      <c r="G22" s="312"/>
      <c r="H22" s="313">
        <f t="shared" si="0"/>
        <v>0</v>
      </c>
    </row>
    <row r="23" spans="1:8" s="84" customFormat="1" ht="14.25">
      <c r="A23" s="309">
        <v>33038</v>
      </c>
      <c r="B23" s="310" t="s">
        <v>249</v>
      </c>
      <c r="C23" s="311"/>
      <c r="D23" s="312"/>
      <c r="E23" s="312"/>
      <c r="F23" s="312"/>
      <c r="G23" s="312"/>
      <c r="H23" s="313">
        <f t="shared" si="0"/>
        <v>0</v>
      </c>
    </row>
    <row r="24" spans="1:8" s="84" customFormat="1" ht="14.25">
      <c r="A24" s="309" t="s">
        <v>393</v>
      </c>
      <c r="B24" s="310" t="s">
        <v>394</v>
      </c>
      <c r="C24" s="311"/>
      <c r="D24" s="312"/>
      <c r="E24" s="312"/>
      <c r="F24" s="312"/>
      <c r="G24" s="312"/>
      <c r="H24" s="313">
        <f t="shared" si="0"/>
        <v>0</v>
      </c>
    </row>
    <row r="25" spans="1:8" s="84" customFormat="1" ht="28.5">
      <c r="A25" s="309" t="s">
        <v>395</v>
      </c>
      <c r="B25" s="314" t="s">
        <v>396</v>
      </c>
      <c r="C25" s="311"/>
      <c r="D25" s="312"/>
      <c r="E25" s="312"/>
      <c r="F25" s="312"/>
      <c r="G25" s="312"/>
      <c r="H25" s="313">
        <f t="shared" si="0"/>
        <v>0</v>
      </c>
    </row>
    <row r="26" spans="1:8" s="84" customFormat="1" ht="14.25">
      <c r="A26" s="309" t="s">
        <v>397</v>
      </c>
      <c r="B26" s="314" t="s">
        <v>398</v>
      </c>
      <c r="C26" s="311"/>
      <c r="D26" s="312"/>
      <c r="E26" s="312"/>
      <c r="F26" s="312"/>
      <c r="G26" s="312"/>
      <c r="H26" s="313">
        <f t="shared" si="0"/>
        <v>0</v>
      </c>
    </row>
    <row r="27" spans="1:8" s="84" customFormat="1" ht="28.5">
      <c r="A27" s="309" t="s">
        <v>399</v>
      </c>
      <c r="B27" s="314" t="s">
        <v>400</v>
      </c>
      <c r="C27" s="311"/>
      <c r="D27" s="312"/>
      <c r="E27" s="312"/>
      <c r="F27" s="312"/>
      <c r="G27" s="312"/>
      <c r="H27" s="313">
        <f t="shared" si="0"/>
        <v>0</v>
      </c>
    </row>
    <row r="28" spans="1:8" s="84" customFormat="1" ht="28.5">
      <c r="A28" s="309" t="s">
        <v>401</v>
      </c>
      <c r="B28" s="314" t="s">
        <v>402</v>
      </c>
      <c r="C28" s="311"/>
      <c r="D28" s="312"/>
      <c r="E28" s="312"/>
      <c r="F28" s="312"/>
      <c r="G28" s="312"/>
      <c r="H28" s="313">
        <f t="shared" si="0"/>
        <v>0</v>
      </c>
    </row>
    <row r="29" spans="1:8" s="84" customFormat="1" ht="15" customHeight="1">
      <c r="A29" s="309">
        <v>33122</v>
      </c>
      <c r="B29" s="315" t="s">
        <v>79</v>
      </c>
      <c r="C29" s="311"/>
      <c r="D29" s="312"/>
      <c r="E29" s="312"/>
      <c r="F29" s="312"/>
      <c r="G29" s="312"/>
      <c r="H29" s="313">
        <f t="shared" si="0"/>
        <v>0</v>
      </c>
    </row>
    <row r="30" spans="1:8" s="84" customFormat="1" ht="14.25" customHeight="1">
      <c r="A30" s="309">
        <v>33155</v>
      </c>
      <c r="B30" s="315" t="s">
        <v>80</v>
      </c>
      <c r="C30" s="311"/>
      <c r="D30" s="312"/>
      <c r="E30" s="312"/>
      <c r="F30" s="312"/>
      <c r="G30" s="312"/>
      <c r="H30" s="313">
        <f t="shared" si="0"/>
        <v>0</v>
      </c>
    </row>
    <row r="31" spans="1:8" s="84" customFormat="1" ht="14.25" customHeight="1">
      <c r="A31" s="309">
        <v>33160</v>
      </c>
      <c r="B31" s="315" t="s">
        <v>81</v>
      </c>
      <c r="C31" s="311"/>
      <c r="D31" s="312"/>
      <c r="E31" s="312"/>
      <c r="F31" s="312"/>
      <c r="G31" s="312"/>
      <c r="H31" s="313">
        <f t="shared" si="0"/>
        <v>0</v>
      </c>
    </row>
    <row r="32" spans="1:8" s="84" customFormat="1" ht="14.25" customHeight="1">
      <c r="A32" s="309">
        <v>33163</v>
      </c>
      <c r="B32" s="315" t="s">
        <v>82</v>
      </c>
      <c r="C32" s="311"/>
      <c r="D32" s="312"/>
      <c r="E32" s="312"/>
      <c r="F32" s="312"/>
      <c r="G32" s="312"/>
      <c r="H32" s="313">
        <f t="shared" si="0"/>
        <v>0</v>
      </c>
    </row>
    <row r="33" spans="1:8" s="84" customFormat="1" ht="14.25">
      <c r="A33" s="309">
        <v>33166</v>
      </c>
      <c r="B33" s="315" t="s">
        <v>83</v>
      </c>
      <c r="C33" s="311">
        <v>292000</v>
      </c>
      <c r="D33" s="312">
        <v>292000</v>
      </c>
      <c r="E33" s="312"/>
      <c r="F33" s="312"/>
      <c r="G33" s="312">
        <v>292000</v>
      </c>
      <c r="H33" s="313">
        <f t="shared" si="0"/>
        <v>0</v>
      </c>
    </row>
    <row r="34" spans="1:8" s="84" customFormat="1" ht="28.5">
      <c r="A34" s="309">
        <v>33192</v>
      </c>
      <c r="B34" s="310" t="s">
        <v>84</v>
      </c>
      <c r="C34" s="311"/>
      <c r="D34" s="312"/>
      <c r="E34" s="312"/>
      <c r="F34" s="312"/>
      <c r="G34" s="312"/>
      <c r="H34" s="313">
        <f t="shared" si="0"/>
        <v>0</v>
      </c>
    </row>
    <row r="35" spans="1:8" s="84" customFormat="1" ht="28.5">
      <c r="A35" s="309">
        <v>33215</v>
      </c>
      <c r="B35" s="310" t="s">
        <v>85</v>
      </c>
      <c r="C35" s="311"/>
      <c r="D35" s="312"/>
      <c r="E35" s="312"/>
      <c r="F35" s="312"/>
      <c r="G35" s="312"/>
      <c r="H35" s="313">
        <f t="shared" si="0"/>
        <v>0</v>
      </c>
    </row>
    <row r="36" spans="1:8" s="84" customFormat="1" ht="14.25">
      <c r="A36" s="309">
        <v>33244</v>
      </c>
      <c r="B36" s="310" t="s">
        <v>86</v>
      </c>
      <c r="C36" s="311"/>
      <c r="D36" s="312"/>
      <c r="E36" s="312"/>
      <c r="F36" s="312"/>
      <c r="G36" s="312"/>
      <c r="H36" s="313">
        <f t="shared" si="0"/>
        <v>0</v>
      </c>
    </row>
    <row r="37" spans="1:8" s="84" customFormat="1" ht="14.25">
      <c r="A37" s="309">
        <v>33246</v>
      </c>
      <c r="B37" s="310" t="s">
        <v>250</v>
      </c>
      <c r="C37" s="311"/>
      <c r="D37" s="312"/>
      <c r="E37" s="312"/>
      <c r="F37" s="312"/>
      <c r="G37" s="312"/>
      <c r="H37" s="313">
        <f t="shared" si="0"/>
        <v>0</v>
      </c>
    </row>
    <row r="38" spans="1:8" s="84" customFormat="1" ht="14.25">
      <c r="A38" s="309" t="s">
        <v>403</v>
      </c>
      <c r="B38" s="316" t="s">
        <v>404</v>
      </c>
      <c r="C38" s="311"/>
      <c r="D38" s="312"/>
      <c r="E38" s="312"/>
      <c r="F38" s="312"/>
      <c r="G38" s="312"/>
      <c r="H38" s="313">
        <f t="shared" si="0"/>
        <v>0</v>
      </c>
    </row>
    <row r="39" spans="1:8" s="84" customFormat="1" ht="14.25">
      <c r="A39" s="309">
        <v>33339</v>
      </c>
      <c r="B39" s="310" t="s">
        <v>87</v>
      </c>
      <c r="C39" s="311"/>
      <c r="D39" s="312"/>
      <c r="E39" s="312"/>
      <c r="F39" s="312"/>
      <c r="G39" s="312"/>
      <c r="H39" s="313">
        <f t="shared" si="0"/>
        <v>0</v>
      </c>
    </row>
    <row r="40" spans="1:8" s="84" customFormat="1" ht="14.25">
      <c r="A40" s="309">
        <v>33353</v>
      </c>
      <c r="B40" s="310" t="s">
        <v>70</v>
      </c>
      <c r="C40" s="311">
        <v>8553926</v>
      </c>
      <c r="D40" s="312">
        <v>8553926</v>
      </c>
      <c r="E40" s="312"/>
      <c r="F40" s="312"/>
      <c r="G40" s="312">
        <v>8553926</v>
      </c>
      <c r="H40" s="313">
        <f t="shared" si="0"/>
        <v>0</v>
      </c>
    </row>
    <row r="41" spans="1:8" s="84" customFormat="1" ht="14.25">
      <c r="A41" s="309">
        <v>33354</v>
      </c>
      <c r="B41" s="310" t="s">
        <v>88</v>
      </c>
      <c r="C41" s="311"/>
      <c r="D41" s="312"/>
      <c r="E41" s="312"/>
      <c r="F41" s="312"/>
      <c r="G41" s="312"/>
      <c r="H41" s="313">
        <f t="shared" si="0"/>
        <v>0</v>
      </c>
    </row>
    <row r="42" spans="1:8" s="84" customFormat="1" ht="42.75">
      <c r="A42" s="309">
        <v>33435</v>
      </c>
      <c r="B42" s="310" t="s">
        <v>89</v>
      </c>
      <c r="C42" s="311"/>
      <c r="D42" s="312"/>
      <c r="E42" s="312"/>
      <c r="F42" s="312"/>
      <c r="G42" s="312"/>
      <c r="H42" s="313">
        <f t="shared" si="0"/>
        <v>0</v>
      </c>
    </row>
    <row r="43" spans="1:8" s="84" customFormat="1" ht="28.5">
      <c r="A43" s="309">
        <v>33457</v>
      </c>
      <c r="B43" s="310" t="s">
        <v>90</v>
      </c>
      <c r="C43" s="311"/>
      <c r="D43" s="312"/>
      <c r="E43" s="312"/>
      <c r="F43" s="312"/>
      <c r="G43" s="312"/>
      <c r="H43" s="313">
        <f t="shared" si="0"/>
        <v>0</v>
      </c>
    </row>
    <row r="44" spans="1:8" s="84" customFormat="1" ht="14.25">
      <c r="A44" s="317"/>
      <c r="B44" s="318" t="s">
        <v>91</v>
      </c>
      <c r="C44" s="311"/>
      <c r="D44" s="312"/>
      <c r="E44" s="312"/>
      <c r="F44" s="312"/>
      <c r="G44" s="312"/>
      <c r="H44" s="313">
        <f t="shared" si="0"/>
        <v>0</v>
      </c>
    </row>
    <row r="45" spans="1:8" s="84" customFormat="1" ht="14.25">
      <c r="A45" s="317"/>
      <c r="B45" s="318"/>
      <c r="C45" s="311"/>
      <c r="D45" s="312"/>
      <c r="E45" s="312"/>
      <c r="F45" s="312"/>
      <c r="G45" s="312"/>
      <c r="H45" s="313">
        <f t="shared" si="0"/>
        <v>0</v>
      </c>
    </row>
    <row r="46" spans="1:8" s="84" customFormat="1" ht="14.25">
      <c r="A46" s="317"/>
      <c r="B46" s="318"/>
      <c r="C46" s="311"/>
      <c r="D46" s="312"/>
      <c r="E46" s="312"/>
      <c r="F46" s="312"/>
      <c r="G46" s="312"/>
      <c r="H46" s="313">
        <f t="shared" si="0"/>
        <v>0</v>
      </c>
    </row>
    <row r="47" spans="1:8" s="84" customFormat="1" ht="14.25">
      <c r="A47" s="317"/>
      <c r="B47" s="318"/>
      <c r="C47" s="311"/>
      <c r="D47" s="312"/>
      <c r="E47" s="312"/>
      <c r="F47" s="312"/>
      <c r="G47" s="312"/>
      <c r="H47" s="313">
        <f t="shared" si="0"/>
        <v>0</v>
      </c>
    </row>
    <row r="48" spans="1:8" s="84" customFormat="1" ht="14.25">
      <c r="A48" s="317"/>
      <c r="B48" s="318"/>
      <c r="C48" s="311"/>
      <c r="D48" s="312"/>
      <c r="E48" s="312"/>
      <c r="F48" s="312"/>
      <c r="G48" s="312"/>
      <c r="H48" s="313">
        <f t="shared" si="0"/>
        <v>0</v>
      </c>
    </row>
    <row r="49" spans="1:8" s="84" customFormat="1" ht="14.25">
      <c r="A49" s="317"/>
      <c r="B49" s="318"/>
      <c r="C49" s="311"/>
      <c r="D49" s="312"/>
      <c r="E49" s="312"/>
      <c r="F49" s="312"/>
      <c r="G49" s="312"/>
      <c r="H49" s="313">
        <f t="shared" si="0"/>
        <v>0</v>
      </c>
    </row>
    <row r="50" spans="1:8" s="84" customFormat="1" ht="14.25">
      <c r="A50" s="317"/>
      <c r="B50" s="318"/>
      <c r="C50" s="311"/>
      <c r="D50" s="312"/>
      <c r="E50" s="312"/>
      <c r="F50" s="312"/>
      <c r="G50" s="312"/>
      <c r="H50" s="313">
        <f t="shared" si="0"/>
        <v>0</v>
      </c>
    </row>
    <row r="51" spans="1:8" s="84" customFormat="1" ht="15" thickBot="1">
      <c r="A51" s="309"/>
      <c r="B51" s="310"/>
      <c r="C51" s="311"/>
      <c r="D51" s="312"/>
      <c r="E51" s="312"/>
      <c r="F51" s="312"/>
      <c r="G51" s="312"/>
      <c r="H51" s="313">
        <f t="shared" si="0"/>
        <v>0</v>
      </c>
    </row>
    <row r="52" spans="1:8" s="84" customFormat="1" ht="15.75" thickBot="1">
      <c r="A52" s="319"/>
      <c r="B52" s="320" t="s">
        <v>92</v>
      </c>
      <c r="C52" s="305">
        <f>SUM(C53:C58)</f>
        <v>0</v>
      </c>
      <c r="D52" s="305">
        <f>SUM(D53:D58)</f>
        <v>0</v>
      </c>
      <c r="E52" s="305">
        <f>SUM(E53:E58)</f>
        <v>0</v>
      </c>
      <c r="F52" s="305">
        <f>SUM(F53:F58)</f>
        <v>0</v>
      </c>
      <c r="G52" s="305">
        <f>SUM(G53:G58)</f>
        <v>0</v>
      </c>
      <c r="H52" s="305">
        <f t="shared" si="0"/>
        <v>0</v>
      </c>
    </row>
    <row r="53" spans="1:8" s="84" customFormat="1" ht="14.25">
      <c r="A53" s="321"/>
      <c r="B53" s="322"/>
      <c r="C53" s="86"/>
      <c r="D53" s="86"/>
      <c r="E53" s="86"/>
      <c r="F53" s="86"/>
      <c r="G53" s="86"/>
      <c r="H53" s="313">
        <f t="shared" si="0"/>
        <v>0</v>
      </c>
    </row>
    <row r="54" spans="1:8" s="84" customFormat="1" ht="14.25">
      <c r="A54" s="321"/>
      <c r="B54" s="322"/>
      <c r="C54" s="86"/>
      <c r="D54" s="86"/>
      <c r="E54" s="86"/>
      <c r="F54" s="86"/>
      <c r="G54" s="86"/>
      <c r="H54" s="313">
        <f t="shared" si="0"/>
        <v>0</v>
      </c>
    </row>
    <row r="55" spans="1:8" s="84" customFormat="1" ht="14.25">
      <c r="A55" s="323"/>
      <c r="B55" s="324"/>
      <c r="C55" s="86"/>
      <c r="D55" s="86"/>
      <c r="E55" s="86"/>
      <c r="F55" s="86"/>
      <c r="G55" s="86"/>
      <c r="H55" s="313">
        <f t="shared" si="0"/>
        <v>0</v>
      </c>
    </row>
    <row r="56" spans="1:8" s="84" customFormat="1" ht="14.25">
      <c r="A56" s="323"/>
      <c r="B56" s="325"/>
      <c r="C56" s="86"/>
      <c r="D56" s="86"/>
      <c r="E56" s="86"/>
      <c r="F56" s="86"/>
      <c r="G56" s="86"/>
      <c r="H56" s="313">
        <f t="shared" si="0"/>
        <v>0</v>
      </c>
    </row>
    <row r="57" spans="1:8" s="84" customFormat="1" ht="28.5" customHeight="1">
      <c r="A57" s="323"/>
      <c r="B57" s="325"/>
      <c r="C57" s="86"/>
      <c r="D57" s="86"/>
      <c r="E57" s="86"/>
      <c r="F57" s="86"/>
      <c r="G57" s="86"/>
      <c r="H57" s="313">
        <f t="shared" si="0"/>
        <v>0</v>
      </c>
    </row>
    <row r="58" spans="1:8" s="84" customFormat="1" ht="15" thickBot="1">
      <c r="A58" s="323"/>
      <c r="B58" s="325"/>
      <c r="C58" s="326"/>
      <c r="D58" s="326"/>
      <c r="E58" s="326"/>
      <c r="F58" s="326"/>
      <c r="G58" s="326"/>
      <c r="H58" s="327">
        <f t="shared" si="0"/>
        <v>0</v>
      </c>
    </row>
    <row r="59" spans="1:8" s="84" customFormat="1" ht="29.25" thickBot="1">
      <c r="A59" s="328"/>
      <c r="B59" s="329" t="s">
        <v>93</v>
      </c>
      <c r="C59" s="330">
        <f>C12+C52</f>
        <v>8845926</v>
      </c>
      <c r="D59" s="330">
        <f>D12+D52</f>
        <v>8845926</v>
      </c>
      <c r="E59" s="330">
        <f>E12+E52</f>
        <v>0</v>
      </c>
      <c r="F59" s="330">
        <f>F12+F52</f>
        <v>0</v>
      </c>
      <c r="G59" s="330">
        <f>G12+G52</f>
        <v>8845926</v>
      </c>
      <c r="H59" s="330">
        <f t="shared" si="0"/>
        <v>0</v>
      </c>
    </row>
    <row r="60" spans="1:8" s="84" customFormat="1" ht="15">
      <c r="A60" s="331"/>
      <c r="B60" s="494" t="s">
        <v>491</v>
      </c>
      <c r="C60" s="332"/>
      <c r="D60" s="332"/>
      <c r="E60" s="332"/>
      <c r="F60" s="332"/>
      <c r="G60" s="332"/>
      <c r="H60" s="332"/>
    </row>
    <row r="61" spans="1:8" s="84" customFormat="1" ht="14.25">
      <c r="A61" s="332" t="s">
        <v>94</v>
      </c>
      <c r="B61" s="332"/>
      <c r="C61" s="332"/>
      <c r="D61" s="332"/>
      <c r="E61" s="332"/>
      <c r="F61" s="332"/>
      <c r="G61" s="332"/>
      <c r="H61" s="332"/>
    </row>
    <row r="62" spans="1:8" s="84" customFormat="1" ht="14.25">
      <c r="A62" s="333" t="s">
        <v>95</v>
      </c>
      <c r="B62" s="332"/>
      <c r="C62" s="332"/>
      <c r="D62" s="332"/>
      <c r="E62" s="332"/>
      <c r="F62" s="332"/>
      <c r="G62" s="332"/>
      <c r="H62" s="332"/>
    </row>
    <row r="63" spans="1:8" s="84" customFormat="1" ht="14.25">
      <c r="A63" s="332" t="s">
        <v>96</v>
      </c>
      <c r="B63" s="332"/>
      <c r="C63" s="332"/>
      <c r="D63" s="332"/>
      <c r="E63" s="332"/>
      <c r="F63" s="332"/>
      <c r="G63" s="332"/>
      <c r="H63" s="332"/>
    </row>
    <row r="64" spans="1:8" s="84" customFormat="1" ht="14.25">
      <c r="A64" s="332" t="s">
        <v>97</v>
      </c>
      <c r="B64" s="332"/>
      <c r="C64" s="332"/>
      <c r="D64" s="332"/>
      <c r="E64" s="332"/>
      <c r="F64" s="332"/>
      <c r="G64" s="332"/>
      <c r="H64" s="332"/>
    </row>
    <row r="65" spans="1:8" s="84" customFormat="1" ht="14.25">
      <c r="A65" s="332" t="s">
        <v>98</v>
      </c>
      <c r="B65" s="332"/>
      <c r="C65" s="332"/>
      <c r="D65" s="332"/>
      <c r="E65" s="332"/>
      <c r="F65" s="332"/>
      <c r="G65" s="332"/>
      <c r="H65" s="332"/>
    </row>
    <row r="66" spans="1:8" s="84" customFormat="1" ht="14.25" customHeight="1">
      <c r="A66" s="413" t="s">
        <v>405</v>
      </c>
      <c r="B66" s="413"/>
      <c r="C66" s="413"/>
      <c r="D66" s="413"/>
      <c r="E66" s="413"/>
      <c r="F66" s="413"/>
      <c r="G66" s="413"/>
      <c r="H66" s="413"/>
    </row>
    <row r="67" spans="1:8" s="84" customFormat="1" ht="14.25">
      <c r="A67" s="332" t="s">
        <v>406</v>
      </c>
      <c r="B67" s="332"/>
      <c r="C67" s="332"/>
      <c r="D67" s="332"/>
      <c r="E67" s="332"/>
      <c r="F67" s="332"/>
      <c r="G67" s="332"/>
      <c r="H67" s="332"/>
    </row>
    <row r="68" spans="1:8" s="84" customFormat="1" ht="14.25">
      <c r="A68" s="332" t="s">
        <v>407</v>
      </c>
      <c r="B68" s="332"/>
      <c r="C68" s="332"/>
      <c r="D68" s="332"/>
      <c r="E68" s="332"/>
      <c r="F68" s="332"/>
      <c r="G68" s="332"/>
      <c r="H68" s="332"/>
    </row>
    <row r="69" spans="1:8" s="84" customFormat="1" ht="14.25">
      <c r="A69" s="332"/>
      <c r="B69" s="332"/>
      <c r="C69" s="332"/>
      <c r="D69" s="332"/>
      <c r="E69" s="332"/>
      <c r="F69" s="332"/>
      <c r="G69" s="332"/>
      <c r="H69" s="332"/>
    </row>
    <row r="70" spans="1:7" s="84" customFormat="1" ht="14.25">
      <c r="A70" s="332" t="s">
        <v>99</v>
      </c>
      <c r="B70" s="332" t="s">
        <v>467</v>
      </c>
      <c r="C70" s="332"/>
      <c r="D70" s="332"/>
      <c r="E70" s="332" t="s">
        <v>100</v>
      </c>
      <c r="F70" s="332" t="s">
        <v>493</v>
      </c>
      <c r="G70" s="332"/>
    </row>
    <row r="71" spans="1:7" s="84" customFormat="1" ht="14.25">
      <c r="A71" s="332" t="s">
        <v>494</v>
      </c>
      <c r="B71" s="495"/>
      <c r="C71" s="332"/>
      <c r="D71" s="332"/>
      <c r="E71" s="332" t="s">
        <v>101</v>
      </c>
      <c r="F71" s="495">
        <v>41654</v>
      </c>
      <c r="G71" s="332"/>
    </row>
    <row r="72" spans="1:8" s="84" customFormat="1" ht="14.25">
      <c r="A72" s="191" t="s">
        <v>55</v>
      </c>
      <c r="B72" s="496" t="s">
        <v>495</v>
      </c>
      <c r="C72" s="332"/>
      <c r="D72" s="332"/>
      <c r="E72" s="332"/>
      <c r="F72" s="332"/>
      <c r="G72" s="332"/>
      <c r="H72" s="332"/>
    </row>
    <row r="73" spans="1:2" s="84" customFormat="1" ht="12.75">
      <c r="A73" s="191" t="s">
        <v>408</v>
      </c>
      <c r="B73" s="497">
        <v>482410401</v>
      </c>
    </row>
  </sheetData>
  <sheetProtection/>
  <protectedRanges>
    <protectedRange sqref="A34:B34 C13:C14 B35 C53:G58 A35:A37 B37 A55:B58 C44:G51 A39:B52 C16:C43 D13:G43" name="Oblast1"/>
  </protectedRanges>
  <mergeCells count="6">
    <mergeCell ref="A66:H66"/>
    <mergeCell ref="B8:H8"/>
    <mergeCell ref="G1:H1"/>
    <mergeCell ref="A5:H5"/>
    <mergeCell ref="A6:H6"/>
    <mergeCell ref="A7:H7"/>
  </mergeCells>
  <hyperlinks>
    <hyperlink ref="B72" r:id="rId1" display="helena.hanzalova@ddmliberec.cz"/>
  </hyperlinks>
  <printOptions/>
  <pageMargins left="0.75" right="0.75" top="1" bottom="1" header="0.4921259845" footer="0.4921259845"/>
  <pageSetup horizontalDpi="600" verticalDpi="600" orientation="portrait" paperSize="9" scale="47"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35"/>
  </sheetPr>
  <dimension ref="A3:F59"/>
  <sheetViews>
    <sheetView zoomScalePageLayoutView="0" workbookViewId="0" topLeftCell="A1">
      <selection activeCell="B48" sqref="B48"/>
    </sheetView>
  </sheetViews>
  <sheetFormatPr defaultColWidth="9.140625" defaultRowHeight="12.75"/>
  <cols>
    <col min="1" max="1" width="7.8515625" style="0" customWidth="1"/>
    <col min="2" max="2" width="43.140625" style="0" customWidth="1"/>
    <col min="3" max="3" width="18.28125" style="0" customWidth="1"/>
    <col min="4" max="5" width="23.00390625" style="0" customWidth="1"/>
  </cols>
  <sheetData>
    <row r="3" spans="2:6" ht="12.75">
      <c r="B3" s="286" t="s">
        <v>448</v>
      </c>
      <c r="C3" s="287"/>
      <c r="D3" s="287"/>
      <c r="E3" s="288" t="s">
        <v>227</v>
      </c>
      <c r="F3" s="287"/>
    </row>
    <row r="6" ht="12.75">
      <c r="B6" s="172" t="s">
        <v>356</v>
      </c>
    </row>
    <row r="9" ht="12.75">
      <c r="B9" s="173" t="s">
        <v>228</v>
      </c>
    </row>
    <row r="10" ht="13.5" thickBot="1"/>
    <row r="11" spans="1:5" ht="13.5" thickBot="1">
      <c r="A11" s="174" t="s">
        <v>229</v>
      </c>
      <c r="B11" s="175" t="s">
        <v>230</v>
      </c>
      <c r="C11" s="174" t="s">
        <v>231</v>
      </c>
      <c r="D11" s="176" t="s">
        <v>232</v>
      </c>
      <c r="E11" s="174" t="s">
        <v>233</v>
      </c>
    </row>
    <row r="12" spans="1:5" ht="12.75">
      <c r="A12" s="93" t="s">
        <v>234</v>
      </c>
      <c r="B12" s="177" t="s">
        <v>446</v>
      </c>
      <c r="C12" s="149">
        <v>10000</v>
      </c>
      <c r="D12" s="179" t="s">
        <v>476</v>
      </c>
      <c r="E12" s="178" t="s">
        <v>477</v>
      </c>
    </row>
    <row r="13" spans="1:5" ht="12.75">
      <c r="A13" s="14" t="s">
        <v>235</v>
      </c>
      <c r="B13" s="180"/>
      <c r="C13" s="181"/>
      <c r="D13" s="182"/>
      <c r="E13" s="181"/>
    </row>
    <row r="14" spans="1:5" ht="12.75">
      <c r="A14" s="14" t="s">
        <v>236</v>
      </c>
      <c r="B14" s="180"/>
      <c r="C14" s="181"/>
      <c r="D14" s="182"/>
      <c r="E14" s="181"/>
    </row>
    <row r="15" spans="1:5" ht="12.75">
      <c r="A15" s="14" t="s">
        <v>237</v>
      </c>
      <c r="B15" s="180"/>
      <c r="C15" s="181"/>
      <c r="D15" s="182"/>
      <c r="E15" s="181"/>
    </row>
    <row r="16" spans="1:5" ht="12.75">
      <c r="A16" s="14" t="s">
        <v>238</v>
      </c>
      <c r="B16" s="181"/>
      <c r="C16" s="181"/>
      <c r="D16" s="182"/>
      <c r="E16" s="181"/>
    </row>
    <row r="17" spans="1:5" ht="12.75">
      <c r="A17" s="14" t="s">
        <v>239</v>
      </c>
      <c r="B17" s="181"/>
      <c r="C17" s="181"/>
      <c r="D17" s="182"/>
      <c r="E17" s="181"/>
    </row>
    <row r="18" spans="1:5" ht="12.75">
      <c r="A18" s="14" t="s">
        <v>240</v>
      </c>
      <c r="B18" s="181"/>
      <c r="C18" s="181"/>
      <c r="D18" s="182"/>
      <c r="E18" s="181"/>
    </row>
    <row r="19" spans="1:5" ht="12.75">
      <c r="A19" s="14" t="s">
        <v>241</v>
      </c>
      <c r="B19" s="181"/>
      <c r="C19" s="181"/>
      <c r="D19" s="182"/>
      <c r="E19" s="181"/>
    </row>
    <row r="20" spans="1:5" ht="12.75">
      <c r="A20" s="14" t="s">
        <v>242</v>
      </c>
      <c r="B20" s="181"/>
      <c r="C20" s="181"/>
      <c r="D20" s="182"/>
      <c r="E20" s="181"/>
    </row>
    <row r="21" spans="1:5" ht="12.75">
      <c r="A21" s="14" t="s">
        <v>243</v>
      </c>
      <c r="B21" s="181"/>
      <c r="C21" s="181"/>
      <c r="D21" s="182"/>
      <c r="E21" s="181"/>
    </row>
    <row r="23" ht="12.75">
      <c r="B23" s="173" t="s">
        <v>244</v>
      </c>
    </row>
    <row r="24" ht="13.5" thickBot="1"/>
    <row r="25" spans="1:4" ht="13.5" thickBot="1">
      <c r="A25" s="174" t="s">
        <v>229</v>
      </c>
      <c r="B25" s="176" t="s">
        <v>230</v>
      </c>
      <c r="C25" s="174" t="s">
        <v>231</v>
      </c>
      <c r="D25" s="183"/>
    </row>
    <row r="26" spans="1:4" ht="12.75">
      <c r="A26" s="93" t="s">
        <v>234</v>
      </c>
      <c r="B26" s="179" t="s">
        <v>447</v>
      </c>
      <c r="C26" s="149">
        <v>5000</v>
      </c>
      <c r="D26" s="183"/>
    </row>
    <row r="27" spans="1:4" ht="12.75">
      <c r="A27" s="14" t="s">
        <v>235</v>
      </c>
      <c r="B27" s="182"/>
      <c r="C27" s="181"/>
      <c r="D27" s="183"/>
    </row>
    <row r="28" spans="1:4" ht="12.75">
      <c r="A28" s="14" t="s">
        <v>236</v>
      </c>
      <c r="B28" s="182"/>
      <c r="C28" s="181"/>
      <c r="D28" s="183"/>
    </row>
    <row r="29" spans="1:4" ht="12.75">
      <c r="A29" s="14" t="s">
        <v>237</v>
      </c>
      <c r="B29" s="182"/>
      <c r="C29" s="181"/>
      <c r="D29" s="183"/>
    </row>
    <row r="30" spans="1:4" ht="12.75">
      <c r="A30" s="14" t="s">
        <v>238</v>
      </c>
      <c r="B30" s="182"/>
      <c r="C30" s="181"/>
      <c r="D30" s="183"/>
    </row>
    <row r="31" spans="1:4" ht="12.75">
      <c r="A31" s="14" t="s">
        <v>239</v>
      </c>
      <c r="B31" s="182"/>
      <c r="C31" s="181"/>
      <c r="D31" s="183"/>
    </row>
    <row r="32" spans="1:4" ht="12.75">
      <c r="A32" s="14" t="s">
        <v>240</v>
      </c>
      <c r="B32" s="182"/>
      <c r="C32" s="181"/>
      <c r="D32" s="183"/>
    </row>
    <row r="33" spans="1:4" ht="12.75">
      <c r="A33" s="14" t="s">
        <v>241</v>
      </c>
      <c r="B33" s="182"/>
      <c r="C33" s="181"/>
      <c r="D33" s="184"/>
    </row>
    <row r="34" spans="1:4" ht="12.75">
      <c r="A34" s="14" t="s">
        <v>242</v>
      </c>
      <c r="B34" s="182"/>
      <c r="C34" s="181"/>
      <c r="D34" s="183"/>
    </row>
    <row r="35" spans="1:4" ht="12.75">
      <c r="A35" s="14" t="s">
        <v>243</v>
      </c>
      <c r="B35" s="182"/>
      <c r="C35" s="181"/>
      <c r="D35" s="183"/>
    </row>
    <row r="36" spans="1:4" ht="12.75">
      <c r="A36" s="185"/>
      <c r="B36" s="135"/>
      <c r="C36" s="135"/>
      <c r="D36" s="135"/>
    </row>
    <row r="37" spans="2:4" ht="12.75">
      <c r="B37" s="186" t="s">
        <v>245</v>
      </c>
      <c r="C37" s="187"/>
      <c r="D37" s="187"/>
    </row>
    <row r="38" spans="2:4" ht="13.5" thickBot="1">
      <c r="B38" s="187"/>
      <c r="C38" s="187"/>
      <c r="D38" s="187"/>
    </row>
    <row r="39" spans="1:5" ht="13.5" thickBot="1">
      <c r="A39" s="174" t="s">
        <v>229</v>
      </c>
      <c r="B39" s="174" t="s">
        <v>230</v>
      </c>
      <c r="C39" s="174" t="s">
        <v>231</v>
      </c>
      <c r="D39" s="174" t="s">
        <v>246</v>
      </c>
      <c r="E39" s="174" t="s">
        <v>233</v>
      </c>
    </row>
    <row r="40" spans="1:5" ht="12.75">
      <c r="A40" s="93" t="s">
        <v>234</v>
      </c>
      <c r="B40" s="178" t="s">
        <v>478</v>
      </c>
      <c r="C40" s="149">
        <v>15000</v>
      </c>
      <c r="D40" s="178" t="s">
        <v>479</v>
      </c>
      <c r="E40" s="178" t="s">
        <v>480</v>
      </c>
    </row>
    <row r="41" spans="1:5" ht="12.75">
      <c r="A41" s="14" t="s">
        <v>235</v>
      </c>
      <c r="B41" s="181"/>
      <c r="C41" s="181"/>
      <c r="D41" s="181"/>
      <c r="E41" s="181"/>
    </row>
    <row r="42" spans="1:5" ht="12.75">
      <c r="A42" s="14" t="s">
        <v>236</v>
      </c>
      <c r="B42" s="181"/>
      <c r="C42" s="181"/>
      <c r="D42" s="181"/>
      <c r="E42" s="181"/>
    </row>
    <row r="43" spans="1:5" ht="12.75">
      <c r="A43" s="14" t="s">
        <v>237</v>
      </c>
      <c r="B43" s="181"/>
      <c r="C43" s="181"/>
      <c r="D43" s="181"/>
      <c r="E43" s="181"/>
    </row>
    <row r="44" spans="1:5" ht="12.75">
      <c r="A44" s="14" t="s">
        <v>238</v>
      </c>
      <c r="B44" s="181"/>
      <c r="C44" s="181"/>
      <c r="D44" s="181"/>
      <c r="E44" s="181"/>
    </row>
    <row r="45" spans="1:5" ht="12.75">
      <c r="A45" s="14" t="s">
        <v>239</v>
      </c>
      <c r="B45" s="181"/>
      <c r="C45" s="181"/>
      <c r="D45" s="181"/>
      <c r="E45" s="181"/>
    </row>
    <row r="46" spans="1:5" ht="12.75">
      <c r="A46" s="14" t="s">
        <v>240</v>
      </c>
      <c r="B46" s="181"/>
      <c r="C46" s="181"/>
      <c r="D46" s="181"/>
      <c r="E46" s="181"/>
    </row>
    <row r="47" spans="1:5" ht="12.75">
      <c r="A47" s="14" t="s">
        <v>241</v>
      </c>
      <c r="B47" s="181"/>
      <c r="C47" s="181"/>
      <c r="D47" s="181"/>
      <c r="E47" s="181"/>
    </row>
    <row r="48" spans="1:5" ht="12.75">
      <c r="A48" s="14" t="s">
        <v>242</v>
      </c>
      <c r="B48" s="181"/>
      <c r="C48" s="181"/>
      <c r="D48" s="181"/>
      <c r="E48" s="181"/>
    </row>
    <row r="49" spans="1:5" ht="12.75">
      <c r="A49" s="14" t="s">
        <v>243</v>
      </c>
      <c r="B49" s="181"/>
      <c r="C49" s="181"/>
      <c r="D49" s="181"/>
      <c r="E49" s="181"/>
    </row>
    <row r="54" ht="12.75">
      <c r="B54" t="s">
        <v>481</v>
      </c>
    </row>
    <row r="57" ht="12.75">
      <c r="B57" t="s">
        <v>449</v>
      </c>
    </row>
    <row r="58" spans="3:4" ht="12.75">
      <c r="C58" t="s">
        <v>450</v>
      </c>
      <c r="D58" s="188" t="s">
        <v>452</v>
      </c>
    </row>
    <row r="59" spans="4:5" ht="12.75">
      <c r="D59" s="189" t="s">
        <v>451</v>
      </c>
      <c r="E59" s="190"/>
    </row>
  </sheetData>
  <sheetProtection/>
  <printOptions/>
  <pageMargins left="0.75" right="0.75" top="1" bottom="1" header="0.4921259845" footer="0.4921259845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1:AI234"/>
  <sheetViews>
    <sheetView zoomScalePageLayoutView="0" workbookViewId="0" topLeftCell="A31">
      <selection activeCell="A6" sqref="A6:A12"/>
    </sheetView>
  </sheetViews>
  <sheetFormatPr defaultColWidth="9.140625" defaultRowHeight="12.75"/>
  <cols>
    <col min="1" max="1" width="99.140625" style="26" customWidth="1"/>
    <col min="2" max="2" width="11.00390625" style="26" customWidth="1"/>
    <col min="3" max="3" width="17.7109375" style="26" customWidth="1"/>
    <col min="4" max="4" width="25.00390625" style="26" customWidth="1"/>
    <col min="5" max="5" width="15.57421875" style="26" bestFit="1" customWidth="1"/>
    <col min="6" max="7" width="17.7109375" style="26" customWidth="1"/>
    <col min="8" max="16384" width="9.140625" style="26" customWidth="1"/>
  </cols>
  <sheetData>
    <row r="1" spans="1:7" ht="15.75">
      <c r="A1" s="27" t="s">
        <v>496</v>
      </c>
      <c r="B1" s="28"/>
      <c r="C1" s="29"/>
      <c r="D1" s="30"/>
      <c r="E1" s="30"/>
      <c r="F1" s="28"/>
      <c r="G1" s="28">
        <v>1485</v>
      </c>
    </row>
    <row r="2" spans="1:7" ht="15.75">
      <c r="A2" s="27"/>
      <c r="B2" s="28"/>
      <c r="C2" s="28"/>
      <c r="D2" s="31"/>
      <c r="E2" s="28"/>
      <c r="F2" s="28"/>
      <c r="G2" s="28"/>
    </row>
    <row r="3" spans="1:7" ht="15.75">
      <c r="A3" s="419" t="s">
        <v>29</v>
      </c>
      <c r="B3" s="419"/>
      <c r="C3" s="419"/>
      <c r="D3" s="419"/>
      <c r="E3" s="419"/>
      <c r="F3" s="419"/>
      <c r="G3" s="419"/>
    </row>
    <row r="4" spans="1:35" ht="15.75">
      <c r="A4" s="32"/>
      <c r="B4" s="32"/>
      <c r="C4" s="32"/>
      <c r="D4" s="32"/>
      <c r="E4" s="32"/>
      <c r="F4" s="32"/>
      <c r="G4" s="32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</row>
    <row r="5" spans="1:35" ht="15.75" thickBot="1">
      <c r="A5" s="29"/>
      <c r="B5" s="29"/>
      <c r="C5" s="29"/>
      <c r="D5" s="29"/>
      <c r="E5" s="29"/>
      <c r="F5" s="29"/>
      <c r="G5" s="34" t="s">
        <v>15</v>
      </c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</row>
    <row r="6" spans="1:35" ht="15">
      <c r="A6" s="420" t="s">
        <v>30</v>
      </c>
      <c r="B6" s="423" t="s">
        <v>31</v>
      </c>
      <c r="C6" s="426" t="s">
        <v>371</v>
      </c>
      <c r="D6" s="429" t="s">
        <v>32</v>
      </c>
      <c r="E6" s="429" t="s">
        <v>33</v>
      </c>
      <c r="F6" s="426" t="s">
        <v>372</v>
      </c>
      <c r="G6" s="426" t="s">
        <v>34</v>
      </c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</row>
    <row r="7" spans="1:35" ht="12.75" customHeight="1">
      <c r="A7" s="421"/>
      <c r="B7" s="424"/>
      <c r="C7" s="427"/>
      <c r="D7" s="427"/>
      <c r="E7" s="427"/>
      <c r="F7" s="427"/>
      <c r="G7" s="427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</row>
    <row r="8" spans="1:35" ht="15">
      <c r="A8" s="421"/>
      <c r="B8" s="424"/>
      <c r="C8" s="427"/>
      <c r="D8" s="427"/>
      <c r="E8" s="427"/>
      <c r="F8" s="427"/>
      <c r="G8" s="427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</row>
    <row r="9" spans="1:35" ht="15">
      <c r="A9" s="421"/>
      <c r="B9" s="424"/>
      <c r="C9" s="427"/>
      <c r="D9" s="427"/>
      <c r="E9" s="427"/>
      <c r="F9" s="427"/>
      <c r="G9" s="427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</row>
    <row r="10" spans="1:35" ht="15">
      <c r="A10" s="421"/>
      <c r="B10" s="424"/>
      <c r="C10" s="427"/>
      <c r="D10" s="427"/>
      <c r="E10" s="427"/>
      <c r="F10" s="427"/>
      <c r="G10" s="427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</row>
    <row r="11" spans="1:35" ht="15">
      <c r="A11" s="421"/>
      <c r="B11" s="424"/>
      <c r="C11" s="427"/>
      <c r="D11" s="427"/>
      <c r="E11" s="427"/>
      <c r="F11" s="427"/>
      <c r="G11" s="427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</row>
    <row r="12" spans="1:35" ht="15.75" thickBot="1">
      <c r="A12" s="422"/>
      <c r="B12" s="425"/>
      <c r="C12" s="428"/>
      <c r="D12" s="428"/>
      <c r="E12" s="428"/>
      <c r="F12" s="428"/>
      <c r="G12" s="428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</row>
    <row r="13" spans="1:35" ht="16.5" customHeight="1" thickBot="1">
      <c r="A13" s="35"/>
      <c r="B13" s="36"/>
      <c r="C13" s="37" t="s">
        <v>35</v>
      </c>
      <c r="D13" s="36" t="s">
        <v>36</v>
      </c>
      <c r="E13" s="36" t="s">
        <v>37</v>
      </c>
      <c r="F13" s="37" t="s">
        <v>38</v>
      </c>
      <c r="G13" s="37" t="s">
        <v>39</v>
      </c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</row>
    <row r="14" spans="1:35" ht="15.75">
      <c r="A14" s="38" t="s">
        <v>40</v>
      </c>
      <c r="B14" s="39"/>
      <c r="C14" s="40">
        <f>SUM(C16:C19)+C20</f>
        <v>3203199</v>
      </c>
      <c r="D14" s="40">
        <f>SUM(D16:D19)+D20</f>
        <v>0</v>
      </c>
      <c r="E14" s="41" t="s">
        <v>41</v>
      </c>
      <c r="F14" s="40">
        <f>SUM(F16:F19)+F20</f>
        <v>3203199</v>
      </c>
      <c r="G14" s="40">
        <f>C14-D14-F14</f>
        <v>0</v>
      </c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</row>
    <row r="15" spans="1:35" ht="22.5" customHeight="1">
      <c r="A15" s="42" t="s">
        <v>42</v>
      </c>
      <c r="B15" s="43"/>
      <c r="C15" s="44"/>
      <c r="D15" s="44"/>
      <c r="E15" s="42"/>
      <c r="F15" s="44"/>
      <c r="G15" s="45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</row>
    <row r="16" spans="1:35" ht="22.5" customHeight="1">
      <c r="A16" s="46" t="s">
        <v>43</v>
      </c>
      <c r="B16" s="47"/>
      <c r="C16" s="45">
        <v>2843690</v>
      </c>
      <c r="D16" s="45"/>
      <c r="E16" s="48"/>
      <c r="F16" s="45">
        <v>2843690</v>
      </c>
      <c r="G16" s="45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</row>
    <row r="17" spans="1:35" ht="22.5" customHeight="1">
      <c r="A17" s="46" t="s">
        <v>373</v>
      </c>
      <c r="B17" s="47"/>
      <c r="C17" s="45"/>
      <c r="D17" s="45"/>
      <c r="E17" s="48"/>
      <c r="F17" s="45"/>
      <c r="G17" s="45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</row>
    <row r="18" spans="1:35" ht="22.5" customHeight="1">
      <c r="A18" s="26" t="s">
        <v>374</v>
      </c>
      <c r="B18" s="47"/>
      <c r="C18" s="45"/>
      <c r="D18" s="45"/>
      <c r="E18" s="48"/>
      <c r="F18" s="45"/>
      <c r="G18" s="45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</row>
    <row r="19" spans="1:35" ht="22.5" customHeight="1">
      <c r="A19" s="46" t="s">
        <v>44</v>
      </c>
      <c r="B19" s="47"/>
      <c r="C19" s="45">
        <v>257509</v>
      </c>
      <c r="D19" s="45"/>
      <c r="E19" s="48"/>
      <c r="F19" s="45">
        <v>257509</v>
      </c>
      <c r="G19" s="45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</row>
    <row r="20" spans="1:35" ht="22.5" customHeight="1">
      <c r="A20" s="49" t="s">
        <v>375</v>
      </c>
      <c r="B20" s="47"/>
      <c r="C20" s="50">
        <f>SUM(C21:C29)</f>
        <v>102000</v>
      </c>
      <c r="D20" s="50">
        <f>SUM(D21:D29)</f>
        <v>0</v>
      </c>
      <c r="E20" s="51" t="s">
        <v>41</v>
      </c>
      <c r="F20" s="50">
        <f>SUM(F22:F29)</f>
        <v>102000</v>
      </c>
      <c r="G20" s="50">
        <f>C20-D20-F20</f>
        <v>0</v>
      </c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</row>
    <row r="21" spans="1:35" ht="22.5" customHeight="1">
      <c r="A21" s="46" t="s">
        <v>45</v>
      </c>
      <c r="B21" s="47"/>
      <c r="C21" s="45"/>
      <c r="D21" s="45"/>
      <c r="E21" s="48"/>
      <c r="F21" s="45"/>
      <c r="G21" s="45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</row>
    <row r="22" spans="1:35" ht="22.5" customHeight="1">
      <c r="A22" s="52" t="s">
        <v>376</v>
      </c>
      <c r="B22" s="47"/>
      <c r="C22" s="45">
        <v>41000</v>
      </c>
      <c r="D22" s="45"/>
      <c r="E22" s="48"/>
      <c r="F22" s="45">
        <v>41000</v>
      </c>
      <c r="G22" s="45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</row>
    <row r="23" spans="1:35" ht="22.5" customHeight="1">
      <c r="A23" s="52" t="s">
        <v>377</v>
      </c>
      <c r="B23" s="47"/>
      <c r="C23" s="45">
        <v>19000</v>
      </c>
      <c r="D23" s="45"/>
      <c r="E23" s="48"/>
      <c r="F23" s="45">
        <v>19000</v>
      </c>
      <c r="G23" s="45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</row>
    <row r="24" spans="1:35" ht="22.5" customHeight="1">
      <c r="A24" s="46" t="s">
        <v>378</v>
      </c>
      <c r="B24" s="47"/>
      <c r="C24" s="45">
        <v>42000</v>
      </c>
      <c r="D24" s="45"/>
      <c r="E24" s="48"/>
      <c r="F24" s="45">
        <v>42000</v>
      </c>
      <c r="G24" s="45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</row>
    <row r="25" spans="1:35" ht="22.5" customHeight="1">
      <c r="A25" s="53" t="s">
        <v>46</v>
      </c>
      <c r="B25" s="47"/>
      <c r="C25" s="45"/>
      <c r="D25" s="45"/>
      <c r="E25" s="48"/>
      <c r="F25" s="45"/>
      <c r="G25" s="45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</row>
    <row r="26" spans="1:35" ht="22.5" customHeight="1">
      <c r="A26" s="46" t="s">
        <v>379</v>
      </c>
      <c r="B26" s="47"/>
      <c r="C26" s="45"/>
      <c r="D26" s="45"/>
      <c r="E26" s="48"/>
      <c r="F26" s="45"/>
      <c r="G26" s="45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</row>
    <row r="27" spans="1:35" ht="22.5" customHeight="1">
      <c r="A27" s="46" t="s">
        <v>380</v>
      </c>
      <c r="B27" s="47"/>
      <c r="C27" s="45"/>
      <c r="D27" s="45"/>
      <c r="E27" s="48"/>
      <c r="F27" s="45"/>
      <c r="G27" s="45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</row>
    <row r="28" spans="1:35" ht="22.5" customHeight="1">
      <c r="A28" s="46" t="s">
        <v>381</v>
      </c>
      <c r="B28" s="47"/>
      <c r="C28" s="45"/>
      <c r="D28" s="45"/>
      <c r="E28" s="48"/>
      <c r="F28" s="45"/>
      <c r="G28" s="45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</row>
    <row r="29" spans="1:35" ht="22.5" customHeight="1">
      <c r="A29" s="46" t="s">
        <v>382</v>
      </c>
      <c r="B29" s="54"/>
      <c r="C29" s="45"/>
      <c r="D29" s="45"/>
      <c r="E29" s="48"/>
      <c r="F29" s="45"/>
      <c r="G29" s="45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</row>
    <row r="30" spans="1:35" ht="22.5" customHeight="1">
      <c r="A30" s="55" t="s">
        <v>47</v>
      </c>
      <c r="B30" s="56"/>
      <c r="C30" s="57">
        <f>SUM(C33:C36)</f>
        <v>0</v>
      </c>
      <c r="D30" s="57">
        <f>SUM(D33:D36)</f>
        <v>0</v>
      </c>
      <c r="E30" s="58" t="s">
        <v>41</v>
      </c>
      <c r="F30" s="57">
        <f>SUM(F33:F36)</f>
        <v>0</v>
      </c>
      <c r="G30" s="57">
        <f>C30-D30-F30</f>
        <v>0</v>
      </c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</row>
    <row r="31" spans="1:35" ht="22.5" customHeight="1">
      <c r="A31" s="42" t="s">
        <v>48</v>
      </c>
      <c r="B31" s="47"/>
      <c r="C31" s="45"/>
      <c r="D31" s="45"/>
      <c r="E31" s="48"/>
      <c r="F31" s="45"/>
      <c r="G31" s="45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</row>
    <row r="32" spans="1:35" ht="22.5" customHeight="1">
      <c r="A32" s="42"/>
      <c r="B32" s="59"/>
      <c r="C32" s="45"/>
      <c r="D32" s="45"/>
      <c r="E32" s="48"/>
      <c r="F32" s="45"/>
      <c r="G32" s="45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</row>
    <row r="33" spans="1:35" ht="22.5" customHeight="1">
      <c r="A33" s="48" t="s">
        <v>49</v>
      </c>
      <c r="B33" s="47"/>
      <c r="C33" s="499"/>
      <c r="D33" s="45"/>
      <c r="E33" s="48"/>
      <c r="F33" s="45"/>
      <c r="G33" s="45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</row>
    <row r="34" spans="1:35" ht="22.5" customHeight="1">
      <c r="A34" s="46" t="s">
        <v>383</v>
      </c>
      <c r="B34" s="59"/>
      <c r="C34" s="45"/>
      <c r="D34" s="45"/>
      <c r="E34" s="48"/>
      <c r="F34" s="45"/>
      <c r="G34" s="45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</row>
    <row r="35" spans="1:35" ht="22.5" customHeight="1">
      <c r="A35" s="46" t="s">
        <v>384</v>
      </c>
      <c r="B35" s="59"/>
      <c r="C35" s="60"/>
      <c r="D35" s="60"/>
      <c r="E35" s="61"/>
      <c r="F35" s="45"/>
      <c r="G35" s="45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</row>
    <row r="36" spans="1:35" ht="22.5" customHeight="1">
      <c r="A36" s="46"/>
      <c r="B36" s="59"/>
      <c r="C36" s="60"/>
      <c r="D36" s="60"/>
      <c r="E36" s="61"/>
      <c r="F36" s="45"/>
      <c r="G36" s="45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</row>
    <row r="37" spans="1:35" ht="22.5" customHeight="1" thickBot="1">
      <c r="A37" s="62" t="s">
        <v>50</v>
      </c>
      <c r="B37" s="63" t="s">
        <v>41</v>
      </c>
      <c r="C37" s="64">
        <f>+C14+C30</f>
        <v>3203199</v>
      </c>
      <c r="D37" s="64">
        <f>+D14+D30</f>
        <v>0</v>
      </c>
      <c r="E37" s="63" t="s">
        <v>41</v>
      </c>
      <c r="F37" s="64">
        <f>+F14+F30</f>
        <v>3203199</v>
      </c>
      <c r="G37" s="64">
        <f>+G14+G30</f>
        <v>0</v>
      </c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</row>
    <row r="38" spans="1:35" ht="22.5" customHeight="1">
      <c r="A38" s="65" t="s">
        <v>385</v>
      </c>
      <c r="B38" s="66"/>
      <c r="C38" s="67">
        <f>SUM(C39:C42)</f>
        <v>87000</v>
      </c>
      <c r="D38" s="67">
        <f>SUM(D39:D42)</f>
        <v>0</v>
      </c>
      <c r="E38" s="67">
        <f>SUM(E39:E42)</f>
        <v>0</v>
      </c>
      <c r="F38" s="67">
        <f>SUM(F39:F42)</f>
        <v>87000</v>
      </c>
      <c r="G38" s="67">
        <f>C38-D38-F38</f>
        <v>0</v>
      </c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</row>
    <row r="39" spans="1:35" ht="22.5" customHeight="1">
      <c r="A39" s="46" t="s">
        <v>497</v>
      </c>
      <c r="B39" s="68"/>
      <c r="C39" s="45">
        <v>15000</v>
      </c>
      <c r="D39" s="45"/>
      <c r="E39" s="48"/>
      <c r="F39" s="45">
        <v>15000</v>
      </c>
      <c r="G39" s="45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</row>
    <row r="40" spans="1:35" ht="22.5" customHeight="1">
      <c r="A40" s="46" t="s">
        <v>498</v>
      </c>
      <c r="B40" s="68"/>
      <c r="C40" s="45">
        <v>15000</v>
      </c>
      <c r="D40" s="45"/>
      <c r="E40" s="48"/>
      <c r="F40" s="45">
        <v>15000</v>
      </c>
      <c r="G40" s="45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</row>
    <row r="41" spans="1:35" ht="22.5" customHeight="1">
      <c r="A41" s="70" t="s">
        <v>499</v>
      </c>
      <c r="B41" s="68"/>
      <c r="C41" s="45">
        <v>57000</v>
      </c>
      <c r="D41" s="45"/>
      <c r="E41" s="48"/>
      <c r="F41" s="45">
        <v>57000</v>
      </c>
      <c r="G41" s="45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</row>
    <row r="42" spans="1:35" ht="22.5" customHeight="1">
      <c r="A42" s="70"/>
      <c r="B42" s="68"/>
      <c r="C42" s="45"/>
      <c r="D42" s="45"/>
      <c r="E42" s="48"/>
      <c r="F42" s="45"/>
      <c r="G42" s="45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</row>
    <row r="43" spans="1:35" ht="22.5" customHeight="1">
      <c r="A43" s="71" t="s">
        <v>386</v>
      </c>
      <c r="B43" s="47"/>
      <c r="C43" s="72">
        <f>SUM(C44:C45)</f>
        <v>0</v>
      </c>
      <c r="D43" s="72">
        <f>SUM(D44:D45)</f>
        <v>0</v>
      </c>
      <c r="E43" s="73" t="s">
        <v>41</v>
      </c>
      <c r="F43" s="72">
        <f>SUM(F44:F45)</f>
        <v>0</v>
      </c>
      <c r="G43" s="72">
        <f>C43-D43-F43</f>
        <v>0</v>
      </c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</row>
    <row r="44" spans="1:35" ht="22.5" customHeight="1">
      <c r="A44" s="69"/>
      <c r="B44" s="68"/>
      <c r="C44" s="45"/>
      <c r="D44" s="45"/>
      <c r="E44" s="48"/>
      <c r="F44" s="45"/>
      <c r="G44" s="45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</row>
    <row r="45" spans="1:35" ht="22.5" customHeight="1" thickBot="1">
      <c r="A45" s="69"/>
      <c r="B45" s="68"/>
      <c r="C45" s="45"/>
      <c r="D45" s="45"/>
      <c r="E45" s="48"/>
      <c r="F45" s="45"/>
      <c r="G45" s="45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</row>
    <row r="46" spans="1:35" ht="22.5" customHeight="1" thickBot="1">
      <c r="A46" s="74" t="s">
        <v>51</v>
      </c>
      <c r="B46" s="75" t="s">
        <v>41</v>
      </c>
      <c r="C46" s="76">
        <f>+C38+C43</f>
        <v>87000</v>
      </c>
      <c r="D46" s="76">
        <f>+D38+D43</f>
        <v>0</v>
      </c>
      <c r="E46" s="75" t="s">
        <v>41</v>
      </c>
      <c r="F46" s="76">
        <f>+F38+F43</f>
        <v>87000</v>
      </c>
      <c r="G46" s="76">
        <f>+G38+G43</f>
        <v>0</v>
      </c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</row>
    <row r="47" spans="1:35" ht="22.5" customHeight="1" thickBot="1">
      <c r="A47" s="74" t="s">
        <v>52</v>
      </c>
      <c r="B47" s="75" t="s">
        <v>41</v>
      </c>
      <c r="C47" s="77">
        <f>+C37+C46</f>
        <v>3290199</v>
      </c>
      <c r="D47" s="77">
        <f>+D37+D46</f>
        <v>0</v>
      </c>
      <c r="E47" s="78" t="s">
        <v>41</v>
      </c>
      <c r="F47" s="77">
        <f>+F37+F46</f>
        <v>3290199</v>
      </c>
      <c r="G47" s="77">
        <f>+G37+G46</f>
        <v>0</v>
      </c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</row>
    <row r="48" spans="1:35" ht="22.5" customHeight="1">
      <c r="A48" s="79"/>
      <c r="B48" s="29"/>
      <c r="C48" s="29"/>
      <c r="D48" s="29"/>
      <c r="E48" s="29"/>
      <c r="F48" s="29"/>
      <c r="G48" s="29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</row>
    <row r="49" spans="1:35" ht="18" customHeight="1">
      <c r="A49" s="80" t="s">
        <v>387</v>
      </c>
      <c r="B49" s="81"/>
      <c r="C49" s="81"/>
      <c r="D49" s="81"/>
      <c r="E49" s="81"/>
      <c r="F49" s="29"/>
      <c r="G49" s="29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</row>
    <row r="50" spans="1:35" ht="15">
      <c r="A50" s="81" t="s">
        <v>500</v>
      </c>
      <c r="B50" s="81" t="s">
        <v>53</v>
      </c>
      <c r="C50" s="28"/>
      <c r="D50" s="81" t="s">
        <v>54</v>
      </c>
      <c r="E50" s="81" t="s">
        <v>55</v>
      </c>
      <c r="F50" s="417" t="s">
        <v>56</v>
      </c>
      <c r="G50" s="418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</row>
    <row r="51" spans="1:35" ht="15">
      <c r="A51" s="81"/>
      <c r="B51" s="417" t="s">
        <v>467</v>
      </c>
      <c r="C51" s="418"/>
      <c r="D51" s="500">
        <v>482710401</v>
      </c>
      <c r="E51" s="501" t="s">
        <v>495</v>
      </c>
      <c r="F51" s="417" t="s">
        <v>501</v>
      </c>
      <c r="G51" s="418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</row>
    <row r="52" spans="1:35" ht="15">
      <c r="A52" s="26" t="s">
        <v>57</v>
      </c>
      <c r="B52" s="28"/>
      <c r="D52" s="81"/>
      <c r="E52" s="81" t="s">
        <v>58</v>
      </c>
      <c r="F52" s="29"/>
      <c r="G52" s="29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</row>
    <row r="53" spans="1:35" ht="15">
      <c r="A53" s="26" t="s">
        <v>57</v>
      </c>
      <c r="B53" s="28"/>
      <c r="D53" s="81"/>
      <c r="E53" s="81" t="s">
        <v>58</v>
      </c>
      <c r="F53" s="29"/>
      <c r="G53" s="29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</row>
    <row r="54" spans="2:35" ht="15">
      <c r="B54" s="82"/>
      <c r="D54" s="82"/>
      <c r="E54" s="82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</row>
    <row r="55" spans="2:35" ht="15">
      <c r="B55" s="82"/>
      <c r="C55" s="82"/>
      <c r="D55" s="82"/>
      <c r="E55" s="82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</row>
    <row r="56" spans="1:35" ht="15">
      <c r="A56" s="82"/>
      <c r="B56" s="82"/>
      <c r="C56" s="82"/>
      <c r="D56" s="82"/>
      <c r="E56" s="82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</row>
    <row r="57" spans="1:35" ht="15">
      <c r="A57" s="83"/>
      <c r="B57" s="82"/>
      <c r="C57" s="82"/>
      <c r="D57" s="82"/>
      <c r="E57" s="82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</row>
    <row r="58" spans="1:35" ht="15">
      <c r="A58" s="33"/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</row>
    <row r="59" spans="1:35" ht="15">
      <c r="A59" s="82"/>
      <c r="B59" s="82"/>
      <c r="C59" s="82"/>
      <c r="D59" s="82"/>
      <c r="E59" s="82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</row>
    <row r="60" spans="1:35" ht="15">
      <c r="A60" s="82"/>
      <c r="B60" s="82"/>
      <c r="C60" s="82"/>
      <c r="D60" s="82"/>
      <c r="E60" s="82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3"/>
    </row>
    <row r="61" spans="1:35" ht="15">
      <c r="A61" s="33"/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</row>
    <row r="62" spans="1:35" ht="13.5" customHeight="1">
      <c r="A62" s="33"/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</row>
    <row r="63" spans="1:35" ht="15">
      <c r="A63" s="33"/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</row>
    <row r="64" spans="1:35" ht="15">
      <c r="A64" s="33"/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</row>
    <row r="65" spans="1:35" ht="15">
      <c r="A65" s="33"/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  <c r="AH65" s="33"/>
      <c r="AI65" s="33"/>
    </row>
    <row r="66" spans="1:35" ht="15">
      <c r="A66" s="33"/>
      <c r="B66" s="33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  <c r="AH66" s="33"/>
      <c r="AI66" s="33"/>
    </row>
    <row r="67" spans="1:35" ht="15">
      <c r="A67" s="33"/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  <c r="AH67" s="33"/>
      <c r="AI67" s="33"/>
    </row>
    <row r="68" spans="1:35" ht="15">
      <c r="A68" s="33"/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  <c r="AH68" s="33"/>
      <c r="AI68" s="33"/>
    </row>
    <row r="69" spans="1:35" ht="15">
      <c r="A69" s="33"/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  <c r="AH69" s="33"/>
      <c r="AI69" s="33"/>
    </row>
    <row r="70" spans="1:35" ht="15">
      <c r="A70" s="33"/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33"/>
    </row>
    <row r="71" spans="1:35" ht="15">
      <c r="A71" s="33"/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  <c r="AH71" s="33"/>
      <c r="AI71" s="33"/>
    </row>
    <row r="72" spans="1:35" ht="15">
      <c r="A72" s="33"/>
      <c r="B72" s="33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33"/>
      <c r="AH72" s="33"/>
      <c r="AI72" s="33"/>
    </row>
    <row r="73" spans="1:35" ht="15">
      <c r="A73" s="33"/>
      <c r="B73" s="33"/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33"/>
      <c r="AH73" s="33"/>
      <c r="AI73" s="33"/>
    </row>
    <row r="74" spans="1:35" ht="15">
      <c r="A74" s="33"/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3"/>
      <c r="AH74" s="33"/>
      <c r="AI74" s="33"/>
    </row>
    <row r="75" spans="1:35" ht="15">
      <c r="A75" s="33"/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33"/>
      <c r="AI75" s="33"/>
    </row>
    <row r="76" spans="1:35" ht="15">
      <c r="A76" s="33"/>
      <c r="B76" s="33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</row>
    <row r="77" spans="1:35" ht="15">
      <c r="A77" s="33"/>
      <c r="B77" s="33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  <c r="AF77" s="33"/>
      <c r="AG77" s="33"/>
      <c r="AH77" s="33"/>
      <c r="AI77" s="33"/>
    </row>
    <row r="78" spans="1:35" ht="15">
      <c r="A78" s="33"/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  <c r="AF78" s="33"/>
      <c r="AG78" s="33"/>
      <c r="AH78" s="33"/>
      <c r="AI78" s="33"/>
    </row>
    <row r="79" spans="1:35" ht="15">
      <c r="A79" s="33"/>
      <c r="B79" s="33"/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  <c r="AF79" s="33"/>
      <c r="AG79" s="33"/>
      <c r="AH79" s="33"/>
      <c r="AI79" s="33"/>
    </row>
    <row r="80" spans="1:35" ht="15">
      <c r="A80" s="33"/>
      <c r="B80" s="33"/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  <c r="AF80" s="33"/>
      <c r="AG80" s="33"/>
      <c r="AH80" s="33"/>
      <c r="AI80" s="33"/>
    </row>
    <row r="81" spans="1:35" ht="15">
      <c r="A81" s="33"/>
      <c r="B81" s="33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F81" s="33"/>
      <c r="AG81" s="33"/>
      <c r="AH81" s="33"/>
      <c r="AI81" s="33"/>
    </row>
    <row r="82" spans="1:35" ht="15">
      <c r="A82" s="33"/>
      <c r="B82" s="33"/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</row>
    <row r="83" spans="1:35" ht="15">
      <c r="A83" s="33"/>
      <c r="B83" s="33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</row>
    <row r="84" spans="1:35" ht="15">
      <c r="A84" s="33"/>
      <c r="B84" s="33"/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  <c r="AH84" s="33"/>
      <c r="AI84" s="33"/>
    </row>
    <row r="85" spans="1:35" ht="15">
      <c r="A85" s="33"/>
      <c r="B85" s="33"/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F85" s="33"/>
      <c r="AG85" s="33"/>
      <c r="AH85" s="33"/>
      <c r="AI85" s="33"/>
    </row>
    <row r="86" spans="1:35" ht="15">
      <c r="A86" s="33"/>
      <c r="B86" s="33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</row>
    <row r="87" spans="1:35" ht="15">
      <c r="A87" s="33"/>
      <c r="B87" s="33"/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33"/>
    </row>
    <row r="88" spans="1:35" ht="15">
      <c r="A88" s="33"/>
      <c r="B88" s="33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  <c r="AH88" s="33"/>
      <c r="AI88" s="33"/>
    </row>
    <row r="89" spans="1:35" ht="15">
      <c r="A89" s="33"/>
      <c r="B89" s="33"/>
      <c r="C89" s="33"/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33"/>
    </row>
    <row r="90" spans="1:35" ht="15">
      <c r="A90" s="33"/>
      <c r="B90" s="33"/>
      <c r="C90" s="33"/>
      <c r="D90" s="33"/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33"/>
    </row>
    <row r="91" spans="1:35" ht="15">
      <c r="A91" s="33"/>
      <c r="B91" s="33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  <c r="AH91" s="33"/>
      <c r="AI91" s="33"/>
    </row>
    <row r="92" spans="1:33" ht="15">
      <c r="A92" s="33"/>
      <c r="B92" s="33"/>
      <c r="C92" s="33"/>
      <c r="D92" s="33"/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F92" s="33"/>
      <c r="AG92" s="33"/>
    </row>
    <row r="93" spans="1:33" ht="15">
      <c r="A93" s="33"/>
      <c r="B93" s="33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</row>
    <row r="94" spans="1:33" ht="15">
      <c r="A94" s="33"/>
      <c r="B94" s="33"/>
      <c r="C94" s="33"/>
      <c r="D94" s="33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F94" s="33"/>
      <c r="AG94" s="33"/>
    </row>
    <row r="95" spans="1:33" ht="15">
      <c r="A95" s="33"/>
      <c r="B95" s="33"/>
      <c r="C95" s="33"/>
      <c r="D95" s="33"/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F95" s="33"/>
      <c r="AG95" s="33"/>
    </row>
    <row r="96" spans="1:33" ht="15">
      <c r="A96" s="33"/>
      <c r="B96" s="33"/>
      <c r="C96" s="33"/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F96" s="33"/>
      <c r="AG96" s="33"/>
    </row>
    <row r="97" spans="1:33" ht="15">
      <c r="A97" s="33"/>
      <c r="B97" s="33"/>
      <c r="C97" s="33"/>
      <c r="D97" s="33"/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F97" s="33"/>
      <c r="AG97" s="33"/>
    </row>
    <row r="98" spans="1:33" ht="15">
      <c r="A98" s="33"/>
      <c r="B98" s="33"/>
      <c r="C98" s="33"/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F98" s="33"/>
      <c r="AG98" s="33"/>
    </row>
    <row r="99" spans="1:33" ht="15">
      <c r="A99" s="33"/>
      <c r="B99" s="33"/>
      <c r="C99" s="33"/>
      <c r="D99" s="33"/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F99" s="33"/>
      <c r="AG99" s="33"/>
    </row>
    <row r="100" spans="1:33" ht="15">
      <c r="A100" s="33"/>
      <c r="B100" s="33"/>
      <c r="C100" s="33"/>
      <c r="D100" s="33"/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F100" s="33"/>
      <c r="AG100" s="33"/>
    </row>
    <row r="101" spans="1:33" ht="15">
      <c r="A101" s="33"/>
      <c r="B101" s="33"/>
      <c r="C101" s="33"/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  <c r="AF101" s="33"/>
      <c r="AG101" s="33"/>
    </row>
    <row r="102" spans="1:33" ht="15">
      <c r="A102" s="33"/>
      <c r="B102" s="33"/>
      <c r="C102" s="33"/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  <c r="AF102" s="33"/>
      <c r="AG102" s="33"/>
    </row>
    <row r="103" spans="1:33" ht="15">
      <c r="A103" s="33"/>
      <c r="B103" s="33"/>
      <c r="C103" s="33"/>
      <c r="D103" s="33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33"/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  <c r="AF103" s="33"/>
      <c r="AG103" s="33"/>
    </row>
    <row r="104" spans="1:33" ht="15">
      <c r="A104" s="33"/>
      <c r="B104" s="33"/>
      <c r="C104" s="33"/>
      <c r="D104" s="33"/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33"/>
      <c r="R104" s="33"/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  <c r="AF104" s="33"/>
      <c r="AG104" s="33"/>
    </row>
    <row r="105" spans="1:33" ht="15">
      <c r="A105" s="33"/>
      <c r="B105" s="33"/>
      <c r="C105" s="33"/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  <c r="AF105" s="33"/>
      <c r="AG105" s="33"/>
    </row>
    <row r="106" spans="1:33" ht="15">
      <c r="A106" s="33"/>
      <c r="B106" s="33"/>
      <c r="C106" s="33"/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  <c r="AF106" s="33"/>
      <c r="AG106" s="33"/>
    </row>
    <row r="107" spans="1:33" ht="15">
      <c r="A107" s="33"/>
      <c r="B107" s="33"/>
      <c r="C107" s="33"/>
      <c r="D107" s="33"/>
      <c r="E107" s="33"/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  <c r="AF107" s="33"/>
      <c r="AG107" s="33"/>
    </row>
    <row r="108" spans="1:33" ht="15">
      <c r="A108" s="33"/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  <c r="AF108" s="33"/>
      <c r="AG108" s="33"/>
    </row>
    <row r="109" spans="1:33" ht="15">
      <c r="A109" s="33"/>
      <c r="B109" s="33"/>
      <c r="C109" s="33"/>
      <c r="D109" s="33"/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33"/>
      <c r="R109" s="3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  <c r="AF109" s="33"/>
      <c r="AG109" s="33"/>
    </row>
    <row r="110" spans="1:33" ht="15">
      <c r="A110" s="33"/>
      <c r="B110" s="33"/>
      <c r="C110" s="33"/>
      <c r="D110" s="33"/>
      <c r="E110" s="33"/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33"/>
      <c r="R110" s="3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  <c r="AF110" s="33"/>
      <c r="AG110" s="33"/>
    </row>
    <row r="111" spans="1:33" ht="15">
      <c r="A111" s="33"/>
      <c r="B111" s="33"/>
      <c r="C111" s="33"/>
      <c r="D111" s="33"/>
      <c r="E111" s="33"/>
      <c r="F111" s="33"/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33"/>
      <c r="R111" s="3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  <c r="AF111" s="33"/>
      <c r="AG111" s="33"/>
    </row>
    <row r="112" spans="1:33" ht="15">
      <c r="A112" s="33"/>
      <c r="B112" s="33"/>
      <c r="C112" s="33"/>
      <c r="D112" s="33"/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  <c r="AF112" s="33"/>
      <c r="AG112" s="33"/>
    </row>
    <row r="113" spans="1:33" ht="15">
      <c r="A113" s="33"/>
      <c r="B113" s="33"/>
      <c r="C113" s="33"/>
      <c r="D113" s="33"/>
      <c r="E113" s="33"/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33"/>
      <c r="R113" s="3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  <c r="AF113" s="33"/>
      <c r="AG113" s="33"/>
    </row>
    <row r="114" spans="1:33" ht="15">
      <c r="A114" s="33"/>
      <c r="B114" s="33"/>
      <c r="C114" s="33"/>
      <c r="D114" s="33"/>
      <c r="E114" s="33"/>
      <c r="F114" s="33"/>
      <c r="G114" s="33"/>
      <c r="H114" s="33"/>
      <c r="I114" s="33"/>
      <c r="J114" s="33"/>
      <c r="K114" s="33"/>
      <c r="L114" s="33"/>
      <c r="M114" s="33"/>
      <c r="N114" s="33"/>
      <c r="O114" s="33"/>
      <c r="P114" s="33"/>
      <c r="Q114" s="33"/>
      <c r="R114" s="3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  <c r="AF114" s="33"/>
      <c r="AG114" s="33"/>
    </row>
    <row r="115" spans="1:33" ht="15">
      <c r="A115" s="33"/>
      <c r="B115" s="33"/>
      <c r="C115" s="33"/>
      <c r="D115" s="33"/>
      <c r="E115" s="33"/>
      <c r="F115" s="33"/>
      <c r="G115" s="33"/>
      <c r="H115" s="33"/>
      <c r="I115" s="33"/>
      <c r="J115" s="33"/>
      <c r="K115" s="33"/>
      <c r="L115" s="33"/>
      <c r="M115" s="33"/>
      <c r="N115" s="33"/>
      <c r="O115" s="33"/>
      <c r="P115" s="33"/>
      <c r="Q115" s="33"/>
      <c r="R115" s="3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  <c r="AF115" s="33"/>
      <c r="AG115" s="33"/>
    </row>
    <row r="116" spans="1:33" ht="15">
      <c r="A116" s="33"/>
      <c r="B116" s="33"/>
      <c r="C116" s="33"/>
      <c r="D116" s="33"/>
      <c r="E116" s="33"/>
      <c r="F116" s="33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  <c r="AF116" s="33"/>
      <c r="AG116" s="33"/>
    </row>
    <row r="117" spans="1:33" ht="15">
      <c r="A117" s="33"/>
      <c r="B117" s="33"/>
      <c r="C117" s="33"/>
      <c r="D117" s="33"/>
      <c r="E117" s="33"/>
      <c r="F117" s="33"/>
      <c r="G117" s="33"/>
      <c r="H117" s="33"/>
      <c r="I117" s="33"/>
      <c r="J117" s="33"/>
      <c r="K117" s="33"/>
      <c r="L117" s="33"/>
      <c r="M117" s="33"/>
      <c r="N117" s="33"/>
      <c r="O117" s="33"/>
      <c r="P117" s="33"/>
      <c r="Q117" s="33"/>
      <c r="R117" s="3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  <c r="AF117" s="33"/>
      <c r="AG117" s="33"/>
    </row>
    <row r="118" spans="1:33" ht="15">
      <c r="A118" s="33"/>
      <c r="B118" s="33"/>
      <c r="C118" s="33"/>
      <c r="D118" s="33"/>
      <c r="E118" s="33"/>
      <c r="F118" s="33"/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33"/>
      <c r="R118" s="3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  <c r="AF118" s="33"/>
      <c r="AG118" s="33"/>
    </row>
    <row r="119" spans="1:33" ht="15">
      <c r="A119" s="33"/>
      <c r="B119" s="33"/>
      <c r="C119" s="33"/>
      <c r="D119" s="33"/>
      <c r="E119" s="33"/>
      <c r="F119" s="33"/>
      <c r="G119" s="33"/>
      <c r="H119" s="33"/>
      <c r="I119" s="33"/>
      <c r="J119" s="33"/>
      <c r="K119" s="33"/>
      <c r="L119" s="33"/>
      <c r="M119" s="33"/>
      <c r="N119" s="33"/>
      <c r="O119" s="33"/>
      <c r="P119" s="33"/>
      <c r="Q119" s="33"/>
      <c r="R119" s="3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  <c r="AF119" s="33"/>
      <c r="AG119" s="33"/>
    </row>
    <row r="120" spans="1:33" ht="15">
      <c r="A120" s="33"/>
      <c r="B120" s="33"/>
      <c r="C120" s="33"/>
      <c r="D120" s="33"/>
      <c r="E120" s="33"/>
      <c r="F120" s="33"/>
      <c r="G120" s="33"/>
      <c r="H120" s="33"/>
      <c r="I120" s="33"/>
      <c r="J120" s="33"/>
      <c r="K120" s="33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  <c r="AF120" s="33"/>
      <c r="AG120" s="33"/>
    </row>
    <row r="121" spans="1:33" ht="15">
      <c r="A121" s="33"/>
      <c r="B121" s="33"/>
      <c r="C121" s="33"/>
      <c r="D121" s="33"/>
      <c r="E121" s="33"/>
      <c r="F121" s="33"/>
      <c r="G121" s="33"/>
      <c r="H121" s="33"/>
      <c r="I121" s="33"/>
      <c r="J121" s="33"/>
      <c r="K121" s="33"/>
      <c r="L121" s="33"/>
      <c r="M121" s="33"/>
      <c r="N121" s="33"/>
      <c r="O121" s="33"/>
      <c r="P121" s="33"/>
      <c r="Q121" s="33"/>
      <c r="R121" s="3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  <c r="AF121" s="33"/>
      <c r="AG121" s="33"/>
    </row>
    <row r="122" spans="1:33" ht="15">
      <c r="A122" s="33"/>
      <c r="B122" s="33"/>
      <c r="C122" s="33"/>
      <c r="D122" s="33"/>
      <c r="E122" s="33"/>
      <c r="F122" s="33"/>
      <c r="G122" s="33"/>
      <c r="H122" s="33"/>
      <c r="I122" s="33"/>
      <c r="J122" s="33"/>
      <c r="K122" s="33"/>
      <c r="L122" s="33"/>
      <c r="M122" s="33"/>
      <c r="N122" s="33"/>
      <c r="O122" s="33"/>
      <c r="P122" s="33"/>
      <c r="Q122" s="33"/>
      <c r="R122" s="3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  <c r="AF122" s="33"/>
      <c r="AG122" s="33"/>
    </row>
    <row r="123" spans="1:33" ht="15">
      <c r="A123" s="33"/>
      <c r="B123" s="33"/>
      <c r="C123" s="33"/>
      <c r="D123" s="33"/>
      <c r="E123" s="33"/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33"/>
      <c r="R123" s="3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  <c r="AF123" s="33"/>
      <c r="AG123" s="33"/>
    </row>
    <row r="124" spans="1:33" ht="15">
      <c r="A124" s="33"/>
      <c r="B124" s="33"/>
      <c r="C124" s="33"/>
      <c r="D124" s="33"/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33"/>
      <c r="R124" s="3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F124" s="33"/>
      <c r="AG124" s="33"/>
    </row>
    <row r="125" spans="1:33" ht="15">
      <c r="A125" s="33"/>
      <c r="B125" s="33"/>
      <c r="C125" s="33"/>
      <c r="D125" s="33"/>
      <c r="E125" s="33"/>
      <c r="F125" s="33"/>
      <c r="G125" s="33"/>
      <c r="H125" s="33"/>
      <c r="I125" s="33"/>
      <c r="J125" s="33"/>
      <c r="K125" s="33"/>
      <c r="L125" s="33"/>
      <c r="M125" s="33"/>
      <c r="N125" s="33"/>
      <c r="O125" s="33"/>
      <c r="P125" s="33"/>
      <c r="Q125" s="33"/>
      <c r="R125" s="33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F125" s="33"/>
      <c r="AG125" s="33"/>
    </row>
    <row r="126" spans="1:33" ht="15">
      <c r="A126" s="33"/>
      <c r="B126" s="33"/>
      <c r="C126" s="33"/>
      <c r="D126" s="33"/>
      <c r="E126" s="33"/>
      <c r="F126" s="33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33"/>
      <c r="R126" s="33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F126" s="33"/>
      <c r="AG126" s="33"/>
    </row>
    <row r="127" spans="1:33" ht="15">
      <c r="A127" s="33"/>
      <c r="B127" s="33"/>
      <c r="C127" s="33"/>
      <c r="D127" s="33"/>
      <c r="E127" s="33"/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  <c r="R127" s="33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F127" s="33"/>
      <c r="AG127" s="33"/>
    </row>
    <row r="128" spans="1:33" ht="15">
      <c r="A128" s="33"/>
      <c r="B128" s="33"/>
      <c r="C128" s="33"/>
      <c r="D128" s="33"/>
      <c r="E128" s="33"/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33"/>
      <c r="R128" s="33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F128" s="33"/>
      <c r="AG128" s="33"/>
    </row>
    <row r="129" spans="1:33" ht="15">
      <c r="A129" s="33"/>
      <c r="B129" s="33"/>
      <c r="C129" s="33"/>
      <c r="D129" s="33"/>
      <c r="E129" s="33"/>
      <c r="F129" s="33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33"/>
      <c r="R129" s="33"/>
      <c r="S129" s="33"/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F129" s="33"/>
      <c r="AG129" s="33"/>
    </row>
    <row r="130" spans="1:33" ht="15">
      <c r="A130" s="33"/>
      <c r="B130" s="33"/>
      <c r="C130" s="33"/>
      <c r="D130" s="33"/>
      <c r="E130" s="33"/>
      <c r="F130" s="33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33"/>
      <c r="R130" s="33"/>
      <c r="S130" s="33"/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F130" s="33"/>
      <c r="AG130" s="33"/>
    </row>
    <row r="131" spans="1:33" ht="15">
      <c r="A131" s="33"/>
      <c r="B131" s="33"/>
      <c r="C131" s="33"/>
      <c r="D131" s="33"/>
      <c r="E131" s="33"/>
      <c r="F131" s="33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33"/>
      <c r="R131" s="33"/>
      <c r="S131" s="33"/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F131" s="33"/>
      <c r="AG131" s="33"/>
    </row>
    <row r="132" spans="1:33" ht="15">
      <c r="A132" s="33"/>
      <c r="B132" s="33"/>
      <c r="C132" s="33"/>
      <c r="D132" s="33"/>
      <c r="E132" s="33"/>
      <c r="F132" s="33"/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33"/>
      <c r="R132" s="33"/>
      <c r="S132" s="33"/>
      <c r="T132" s="33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F132" s="33"/>
      <c r="AG132" s="33"/>
    </row>
    <row r="133" spans="1:33" ht="15">
      <c r="A133" s="33"/>
      <c r="B133" s="33"/>
      <c r="C133" s="33"/>
      <c r="D133" s="33"/>
      <c r="E133" s="33"/>
      <c r="F133" s="33"/>
      <c r="G133" s="33"/>
      <c r="H133" s="33"/>
      <c r="I133" s="33"/>
      <c r="J133" s="33"/>
      <c r="K133" s="33"/>
      <c r="L133" s="33"/>
      <c r="M133" s="33"/>
      <c r="N133" s="33"/>
      <c r="O133" s="33"/>
      <c r="P133" s="33"/>
      <c r="Q133" s="33"/>
      <c r="R133" s="33"/>
      <c r="S133" s="33"/>
      <c r="T133" s="33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F133" s="33"/>
      <c r="AG133" s="33"/>
    </row>
    <row r="134" spans="1:33" ht="15">
      <c r="A134" s="33"/>
      <c r="B134" s="33"/>
      <c r="C134" s="33"/>
      <c r="D134" s="33"/>
      <c r="E134" s="33"/>
      <c r="F134" s="33"/>
      <c r="G134" s="33"/>
      <c r="H134" s="33"/>
      <c r="I134" s="33"/>
      <c r="J134" s="33"/>
      <c r="K134" s="33"/>
      <c r="L134" s="33"/>
      <c r="M134" s="33"/>
      <c r="N134" s="33"/>
      <c r="O134" s="33"/>
      <c r="P134" s="33"/>
      <c r="Q134" s="33"/>
      <c r="R134" s="33"/>
      <c r="S134" s="33"/>
      <c r="T134" s="33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F134" s="33"/>
      <c r="AG134" s="33"/>
    </row>
    <row r="135" spans="1:33" ht="15">
      <c r="A135" s="33"/>
      <c r="B135" s="33"/>
      <c r="C135" s="33"/>
      <c r="D135" s="33"/>
      <c r="E135" s="33"/>
      <c r="F135" s="33"/>
      <c r="G135" s="33"/>
      <c r="H135" s="33"/>
      <c r="I135" s="33"/>
      <c r="J135" s="33"/>
      <c r="K135" s="33"/>
      <c r="L135" s="33"/>
      <c r="M135" s="33"/>
      <c r="N135" s="33"/>
      <c r="O135" s="33"/>
      <c r="P135" s="33"/>
      <c r="Q135" s="33"/>
      <c r="R135" s="33"/>
      <c r="S135" s="33"/>
      <c r="T135" s="33"/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F135" s="33"/>
      <c r="AG135" s="33"/>
    </row>
    <row r="136" spans="1:33" ht="15">
      <c r="A136" s="33"/>
      <c r="B136" s="33"/>
      <c r="C136" s="33"/>
      <c r="D136" s="33"/>
      <c r="E136" s="33"/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F136" s="33"/>
      <c r="AG136" s="33"/>
    </row>
    <row r="137" spans="1:33" ht="15">
      <c r="A137" s="33"/>
      <c r="B137" s="33"/>
      <c r="C137" s="33"/>
      <c r="D137" s="33"/>
      <c r="E137" s="33"/>
      <c r="F137" s="33"/>
      <c r="G137" s="33"/>
      <c r="H137" s="33"/>
      <c r="I137" s="33"/>
      <c r="J137" s="33"/>
      <c r="K137" s="33"/>
      <c r="L137" s="33"/>
      <c r="M137" s="33"/>
      <c r="N137" s="33"/>
      <c r="O137" s="33"/>
      <c r="P137" s="33"/>
      <c r="Q137" s="33"/>
      <c r="R137" s="33"/>
      <c r="S137" s="33"/>
      <c r="T137" s="33"/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F137" s="33"/>
      <c r="AG137" s="33"/>
    </row>
    <row r="138" spans="1:33" ht="15">
      <c r="A138" s="33"/>
      <c r="B138" s="33"/>
      <c r="C138" s="33"/>
      <c r="D138" s="33"/>
      <c r="E138" s="33"/>
      <c r="F138" s="33"/>
      <c r="G138" s="33"/>
      <c r="H138" s="33"/>
      <c r="I138" s="33"/>
      <c r="J138" s="33"/>
      <c r="K138" s="33"/>
      <c r="L138" s="33"/>
      <c r="M138" s="33"/>
      <c r="N138" s="33"/>
      <c r="O138" s="33"/>
      <c r="P138" s="33"/>
      <c r="Q138" s="33"/>
      <c r="R138" s="33"/>
      <c r="S138" s="33"/>
      <c r="T138" s="33"/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F138" s="33"/>
      <c r="AG138" s="33"/>
    </row>
    <row r="139" spans="1:33" ht="15">
      <c r="A139" s="33"/>
      <c r="B139" s="33"/>
      <c r="C139" s="33"/>
      <c r="D139" s="33"/>
      <c r="E139" s="33"/>
      <c r="F139" s="33"/>
      <c r="G139" s="33"/>
      <c r="H139" s="33"/>
      <c r="I139" s="33"/>
      <c r="J139" s="33"/>
      <c r="K139" s="33"/>
      <c r="L139" s="33"/>
      <c r="M139" s="33"/>
      <c r="N139" s="33"/>
      <c r="O139" s="33"/>
      <c r="P139" s="33"/>
      <c r="Q139" s="33"/>
      <c r="R139" s="33"/>
      <c r="S139" s="33"/>
      <c r="T139" s="33"/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F139" s="33"/>
      <c r="AG139" s="33"/>
    </row>
    <row r="140" spans="1:33" ht="15">
      <c r="A140" s="33"/>
      <c r="B140" s="33"/>
      <c r="C140" s="33"/>
      <c r="D140" s="33"/>
      <c r="E140" s="33"/>
      <c r="F140" s="33"/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33"/>
      <c r="R140" s="33"/>
      <c r="S140" s="33"/>
      <c r="T140" s="33"/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F140" s="33"/>
      <c r="AG140" s="33"/>
    </row>
    <row r="141" spans="1:33" ht="15">
      <c r="A141" s="33"/>
      <c r="B141" s="33"/>
      <c r="C141" s="33"/>
      <c r="D141" s="33"/>
      <c r="E141" s="33"/>
      <c r="F141" s="33"/>
      <c r="G141" s="33"/>
      <c r="H141" s="33"/>
      <c r="I141" s="33"/>
      <c r="J141" s="33"/>
      <c r="K141" s="33"/>
      <c r="L141" s="33"/>
      <c r="M141" s="33"/>
      <c r="N141" s="33"/>
      <c r="O141" s="33"/>
      <c r="P141" s="33"/>
      <c r="Q141" s="33"/>
      <c r="R141" s="33"/>
      <c r="S141" s="33"/>
      <c r="T141" s="33"/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F141" s="33"/>
      <c r="AG141" s="33"/>
    </row>
    <row r="142" spans="1:33" ht="15">
      <c r="A142" s="33"/>
      <c r="B142" s="33"/>
      <c r="C142" s="33"/>
      <c r="D142" s="33"/>
      <c r="E142" s="33"/>
      <c r="F142" s="33"/>
      <c r="G142" s="33"/>
      <c r="H142" s="33"/>
      <c r="I142" s="33"/>
      <c r="J142" s="33"/>
      <c r="K142" s="33"/>
      <c r="L142" s="33"/>
      <c r="M142" s="33"/>
      <c r="N142" s="33"/>
      <c r="O142" s="33"/>
      <c r="P142" s="33"/>
      <c r="Q142" s="33"/>
      <c r="R142" s="33"/>
      <c r="S142" s="33"/>
      <c r="T142" s="33"/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F142" s="33"/>
      <c r="AG142" s="33"/>
    </row>
    <row r="143" spans="1:33" ht="15">
      <c r="A143" s="33"/>
      <c r="B143" s="33"/>
      <c r="C143" s="33"/>
      <c r="D143" s="33"/>
      <c r="E143" s="33"/>
      <c r="F143" s="33"/>
      <c r="G143" s="33"/>
      <c r="H143" s="33"/>
      <c r="I143" s="33"/>
      <c r="J143" s="33"/>
      <c r="K143" s="33"/>
      <c r="L143" s="33"/>
      <c r="M143" s="33"/>
      <c r="N143" s="33"/>
      <c r="O143" s="33"/>
      <c r="P143" s="33"/>
      <c r="Q143" s="33"/>
      <c r="R143" s="33"/>
      <c r="S143" s="33"/>
      <c r="T143" s="33"/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F143" s="33"/>
      <c r="AG143" s="33"/>
    </row>
    <row r="144" spans="1:33" ht="15">
      <c r="A144" s="33"/>
      <c r="B144" s="33"/>
      <c r="C144" s="33"/>
      <c r="D144" s="33"/>
      <c r="E144" s="33"/>
      <c r="F144" s="33"/>
      <c r="G144" s="33"/>
      <c r="H144" s="33"/>
      <c r="I144" s="33"/>
      <c r="J144" s="33"/>
      <c r="K144" s="33"/>
      <c r="L144" s="33"/>
      <c r="M144" s="33"/>
      <c r="N144" s="33"/>
      <c r="O144" s="33"/>
      <c r="P144" s="33"/>
      <c r="Q144" s="33"/>
      <c r="R144" s="33"/>
      <c r="S144" s="33"/>
      <c r="T144" s="33"/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F144" s="33"/>
      <c r="AG144" s="33"/>
    </row>
    <row r="145" spans="1:33" ht="15">
      <c r="A145" s="33"/>
      <c r="B145" s="33"/>
      <c r="C145" s="33"/>
      <c r="D145" s="33"/>
      <c r="E145" s="33"/>
      <c r="F145" s="33"/>
      <c r="G145" s="33"/>
      <c r="H145" s="33"/>
      <c r="I145" s="33"/>
      <c r="J145" s="33"/>
      <c r="K145" s="33"/>
      <c r="L145" s="33"/>
      <c r="M145" s="33"/>
      <c r="N145" s="33"/>
      <c r="O145" s="33"/>
      <c r="P145" s="33"/>
      <c r="Q145" s="33"/>
      <c r="R145" s="33"/>
      <c r="S145" s="33"/>
      <c r="T145" s="33"/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F145" s="33"/>
      <c r="AG145" s="33"/>
    </row>
    <row r="146" spans="1:33" ht="15">
      <c r="A146" s="33"/>
      <c r="B146" s="33"/>
      <c r="C146" s="33"/>
      <c r="D146" s="33"/>
      <c r="E146" s="33"/>
      <c r="F146" s="33"/>
      <c r="G146" s="33"/>
      <c r="H146" s="33"/>
      <c r="I146" s="33"/>
      <c r="J146" s="33"/>
      <c r="K146" s="33"/>
      <c r="L146" s="33"/>
      <c r="M146" s="33"/>
      <c r="N146" s="33"/>
      <c r="O146" s="33"/>
      <c r="P146" s="33"/>
      <c r="Q146" s="33"/>
      <c r="R146" s="33"/>
      <c r="S146" s="33"/>
      <c r="T146" s="33"/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F146" s="33"/>
      <c r="AG146" s="33"/>
    </row>
    <row r="147" spans="1:33" ht="15">
      <c r="A147" s="33"/>
      <c r="B147" s="33"/>
      <c r="C147" s="33"/>
      <c r="D147" s="33"/>
      <c r="E147" s="33"/>
      <c r="F147" s="33"/>
      <c r="G147" s="33"/>
      <c r="H147" s="33"/>
      <c r="I147" s="33"/>
      <c r="J147" s="33"/>
      <c r="K147" s="33"/>
      <c r="L147" s="33"/>
      <c r="M147" s="33"/>
      <c r="N147" s="33"/>
      <c r="O147" s="33"/>
      <c r="P147" s="33"/>
      <c r="Q147" s="33"/>
      <c r="R147" s="33"/>
      <c r="S147" s="33"/>
      <c r="T147" s="33"/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F147" s="33"/>
      <c r="AG147" s="33"/>
    </row>
    <row r="148" spans="1:33" ht="15">
      <c r="A148" s="33"/>
      <c r="B148" s="33"/>
      <c r="C148" s="33"/>
      <c r="D148" s="33"/>
      <c r="E148" s="33"/>
      <c r="F148" s="33"/>
      <c r="G148" s="33"/>
      <c r="H148" s="33"/>
      <c r="I148" s="33"/>
      <c r="J148" s="33"/>
      <c r="K148" s="33"/>
      <c r="L148" s="33"/>
      <c r="M148" s="33"/>
      <c r="N148" s="33"/>
      <c r="O148" s="33"/>
      <c r="P148" s="33"/>
      <c r="Q148" s="33"/>
      <c r="R148" s="33"/>
      <c r="S148" s="33"/>
      <c r="T148" s="33"/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F148" s="33"/>
      <c r="AG148" s="33"/>
    </row>
    <row r="149" spans="1:33" ht="15">
      <c r="A149" s="33"/>
      <c r="B149" s="33"/>
      <c r="C149" s="33"/>
      <c r="D149" s="33"/>
      <c r="E149" s="33"/>
      <c r="F149" s="33"/>
      <c r="G149" s="33"/>
      <c r="H149" s="33"/>
      <c r="I149" s="33"/>
      <c r="J149" s="33"/>
      <c r="K149" s="33"/>
      <c r="L149" s="33"/>
      <c r="M149" s="33"/>
      <c r="N149" s="33"/>
      <c r="O149" s="33"/>
      <c r="P149" s="33"/>
      <c r="Q149" s="33"/>
      <c r="R149" s="33"/>
      <c r="S149" s="33"/>
      <c r="T149" s="33"/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F149" s="33"/>
      <c r="AG149" s="33"/>
    </row>
    <row r="150" spans="1:33" ht="15">
      <c r="A150" s="33"/>
      <c r="B150" s="33"/>
      <c r="C150" s="33"/>
      <c r="D150" s="33"/>
      <c r="E150" s="33"/>
      <c r="F150" s="33"/>
      <c r="G150" s="33"/>
      <c r="H150" s="33"/>
      <c r="I150" s="33"/>
      <c r="J150" s="33"/>
      <c r="K150" s="33"/>
      <c r="L150" s="33"/>
      <c r="M150" s="33"/>
      <c r="N150" s="33"/>
      <c r="O150" s="33"/>
      <c r="P150" s="33"/>
      <c r="Q150" s="33"/>
      <c r="R150" s="33"/>
      <c r="S150" s="33"/>
      <c r="T150" s="33"/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F150" s="33"/>
      <c r="AG150" s="33"/>
    </row>
    <row r="151" spans="1:33" ht="15">
      <c r="A151" s="33"/>
      <c r="B151" s="33"/>
      <c r="C151" s="33"/>
      <c r="D151" s="33"/>
      <c r="E151" s="33"/>
      <c r="F151" s="33"/>
      <c r="G151" s="33"/>
      <c r="H151" s="33"/>
      <c r="I151" s="33"/>
      <c r="J151" s="33"/>
      <c r="K151" s="33"/>
      <c r="L151" s="33"/>
      <c r="M151" s="33"/>
      <c r="N151" s="33"/>
      <c r="O151" s="33"/>
      <c r="P151" s="33"/>
      <c r="Q151" s="33"/>
      <c r="R151" s="33"/>
      <c r="S151" s="33"/>
      <c r="T151" s="33"/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F151" s="33"/>
      <c r="AG151" s="33"/>
    </row>
    <row r="152" spans="1:33" ht="15">
      <c r="A152" s="33"/>
      <c r="B152" s="33"/>
      <c r="C152" s="33"/>
      <c r="D152" s="33"/>
      <c r="E152" s="33"/>
      <c r="F152" s="33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33"/>
      <c r="R152" s="33"/>
      <c r="S152" s="33"/>
      <c r="T152" s="33"/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F152" s="33"/>
      <c r="AG152" s="33"/>
    </row>
    <row r="153" spans="1:33" ht="15">
      <c r="A153" s="33"/>
      <c r="B153" s="33"/>
      <c r="C153" s="33"/>
      <c r="D153" s="33"/>
      <c r="E153" s="33"/>
      <c r="F153" s="33"/>
      <c r="G153" s="33"/>
      <c r="H153" s="33"/>
      <c r="I153" s="33"/>
      <c r="J153" s="33"/>
      <c r="K153" s="33"/>
      <c r="L153" s="33"/>
      <c r="M153" s="33"/>
      <c r="N153" s="33"/>
      <c r="O153" s="33"/>
      <c r="P153" s="33"/>
      <c r="Q153" s="33"/>
      <c r="R153" s="33"/>
      <c r="S153" s="33"/>
      <c r="T153" s="33"/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F153" s="33"/>
      <c r="AG153" s="33"/>
    </row>
    <row r="154" spans="1:33" ht="15">
      <c r="A154" s="33"/>
      <c r="B154" s="33"/>
      <c r="C154" s="33"/>
      <c r="D154" s="33"/>
      <c r="E154" s="33"/>
      <c r="F154" s="33"/>
      <c r="G154" s="33"/>
      <c r="H154" s="33"/>
      <c r="I154" s="33"/>
      <c r="J154" s="33"/>
      <c r="K154" s="33"/>
      <c r="L154" s="33"/>
      <c r="M154" s="33"/>
      <c r="N154" s="33"/>
      <c r="O154" s="33"/>
      <c r="P154" s="33"/>
      <c r="Q154" s="33"/>
      <c r="R154" s="33"/>
      <c r="S154" s="33"/>
      <c r="T154" s="33"/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F154" s="33"/>
      <c r="AG154" s="33"/>
    </row>
    <row r="155" spans="1:33" ht="15">
      <c r="A155" s="33"/>
      <c r="B155" s="33"/>
      <c r="C155" s="33"/>
      <c r="D155" s="33"/>
      <c r="E155" s="33"/>
      <c r="F155" s="33"/>
      <c r="G155" s="33"/>
      <c r="H155" s="33"/>
      <c r="I155" s="33"/>
      <c r="J155" s="33"/>
      <c r="K155" s="33"/>
      <c r="L155" s="33"/>
      <c r="M155" s="33"/>
      <c r="N155" s="33"/>
      <c r="O155" s="33"/>
      <c r="P155" s="33"/>
      <c r="Q155" s="33"/>
      <c r="R155" s="33"/>
      <c r="S155" s="33"/>
      <c r="T155" s="33"/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F155" s="33"/>
      <c r="AG155" s="33"/>
    </row>
    <row r="156" spans="1:33" ht="15">
      <c r="A156" s="33"/>
      <c r="B156" s="33"/>
      <c r="C156" s="33"/>
      <c r="D156" s="33"/>
      <c r="E156" s="33"/>
      <c r="F156" s="33"/>
      <c r="G156" s="33"/>
      <c r="H156" s="33"/>
      <c r="I156" s="33"/>
      <c r="J156" s="33"/>
      <c r="K156" s="33"/>
      <c r="L156" s="33"/>
      <c r="M156" s="33"/>
      <c r="N156" s="33"/>
      <c r="O156" s="33"/>
      <c r="P156" s="33"/>
      <c r="Q156" s="33"/>
      <c r="R156" s="33"/>
      <c r="S156" s="33"/>
      <c r="T156" s="33"/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F156" s="33"/>
      <c r="AG156" s="33"/>
    </row>
    <row r="157" spans="1:33" ht="15">
      <c r="A157" s="33"/>
      <c r="B157" s="33"/>
      <c r="C157" s="33"/>
      <c r="D157" s="33"/>
      <c r="E157" s="33"/>
      <c r="F157" s="33"/>
      <c r="G157" s="33"/>
      <c r="H157" s="33"/>
      <c r="I157" s="33"/>
      <c r="J157" s="33"/>
      <c r="K157" s="33"/>
      <c r="L157" s="33"/>
      <c r="M157" s="33"/>
      <c r="N157" s="33"/>
      <c r="O157" s="33"/>
      <c r="P157" s="33"/>
      <c r="Q157" s="33"/>
      <c r="R157" s="33"/>
      <c r="S157" s="33"/>
      <c r="T157" s="33"/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F157" s="33"/>
      <c r="AG157" s="33"/>
    </row>
    <row r="158" spans="1:33" ht="15">
      <c r="A158" s="33"/>
      <c r="B158" s="33"/>
      <c r="C158" s="33"/>
      <c r="D158" s="33"/>
      <c r="E158" s="33"/>
      <c r="F158" s="33"/>
      <c r="G158" s="33"/>
      <c r="H158" s="33"/>
      <c r="I158" s="33"/>
      <c r="J158" s="33"/>
      <c r="K158" s="33"/>
      <c r="L158" s="33"/>
      <c r="M158" s="33"/>
      <c r="N158" s="33"/>
      <c r="O158" s="33"/>
      <c r="P158" s="33"/>
      <c r="Q158" s="33"/>
      <c r="R158" s="33"/>
      <c r="S158" s="33"/>
      <c r="T158" s="33"/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F158" s="33"/>
      <c r="AG158" s="33"/>
    </row>
    <row r="159" spans="1:33" ht="15">
      <c r="A159" s="33"/>
      <c r="B159" s="33"/>
      <c r="C159" s="33"/>
      <c r="D159" s="33"/>
      <c r="E159" s="33"/>
      <c r="F159" s="33"/>
      <c r="G159" s="33"/>
      <c r="H159" s="33"/>
      <c r="I159" s="33"/>
      <c r="J159" s="33"/>
      <c r="K159" s="33"/>
      <c r="L159" s="33"/>
      <c r="M159" s="33"/>
      <c r="N159" s="33"/>
      <c r="O159" s="33"/>
      <c r="P159" s="33"/>
      <c r="Q159" s="33"/>
      <c r="R159" s="33"/>
      <c r="S159" s="33"/>
      <c r="T159" s="33"/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F159" s="33"/>
      <c r="AG159" s="33"/>
    </row>
    <row r="160" spans="1:33" ht="15">
      <c r="A160" s="33"/>
      <c r="B160" s="33"/>
      <c r="C160" s="33"/>
      <c r="D160" s="33"/>
      <c r="E160" s="33"/>
      <c r="F160" s="33"/>
      <c r="G160" s="33"/>
      <c r="H160" s="33"/>
      <c r="I160" s="33"/>
      <c r="J160" s="33"/>
      <c r="K160" s="33"/>
      <c r="L160" s="33"/>
      <c r="M160" s="33"/>
      <c r="N160" s="33"/>
      <c r="O160" s="33"/>
      <c r="P160" s="33"/>
      <c r="Q160" s="33"/>
      <c r="R160" s="33"/>
      <c r="S160" s="33"/>
      <c r="T160" s="33"/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F160" s="33"/>
      <c r="AG160" s="33"/>
    </row>
    <row r="161" spans="1:33" ht="15">
      <c r="A161" s="33"/>
      <c r="B161" s="33"/>
      <c r="C161" s="33"/>
      <c r="D161" s="33"/>
      <c r="E161" s="33"/>
      <c r="F161" s="33"/>
      <c r="G161" s="33"/>
      <c r="H161" s="33"/>
      <c r="I161" s="33"/>
      <c r="J161" s="33"/>
      <c r="K161" s="33"/>
      <c r="L161" s="33"/>
      <c r="M161" s="33"/>
      <c r="N161" s="33"/>
      <c r="O161" s="33"/>
      <c r="P161" s="33"/>
      <c r="Q161" s="33"/>
      <c r="R161" s="33"/>
      <c r="S161" s="33"/>
      <c r="T161" s="33"/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F161" s="33"/>
      <c r="AG161" s="33"/>
    </row>
    <row r="162" spans="1:33" ht="15">
      <c r="A162" s="33"/>
      <c r="B162" s="33"/>
      <c r="C162" s="33"/>
      <c r="D162" s="33"/>
      <c r="E162" s="33"/>
      <c r="F162" s="33"/>
      <c r="G162" s="33"/>
      <c r="H162" s="33"/>
      <c r="I162" s="33"/>
      <c r="J162" s="33"/>
      <c r="K162" s="33"/>
      <c r="L162" s="33"/>
      <c r="M162" s="33"/>
      <c r="N162" s="33"/>
      <c r="O162" s="33"/>
      <c r="P162" s="33"/>
      <c r="Q162" s="33"/>
      <c r="R162" s="33"/>
      <c r="S162" s="33"/>
      <c r="T162" s="33"/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F162" s="33"/>
      <c r="AG162" s="33"/>
    </row>
    <row r="163" spans="1:33" ht="15">
      <c r="A163" s="33"/>
      <c r="B163" s="33"/>
      <c r="C163" s="33"/>
      <c r="D163" s="33"/>
      <c r="E163" s="33"/>
      <c r="F163" s="33"/>
      <c r="G163" s="33"/>
      <c r="H163" s="33"/>
      <c r="I163" s="33"/>
      <c r="J163" s="33"/>
      <c r="K163" s="33"/>
      <c r="L163" s="33"/>
      <c r="M163" s="33"/>
      <c r="N163" s="33"/>
      <c r="O163" s="33"/>
      <c r="P163" s="33"/>
      <c r="Q163" s="33"/>
      <c r="R163" s="33"/>
      <c r="S163" s="33"/>
      <c r="T163" s="33"/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F163" s="33"/>
      <c r="AG163" s="33"/>
    </row>
    <row r="164" spans="1:33" ht="15">
      <c r="A164" s="33"/>
      <c r="B164" s="33"/>
      <c r="C164" s="33"/>
      <c r="D164" s="33"/>
      <c r="E164" s="33"/>
      <c r="F164" s="33"/>
      <c r="G164" s="33"/>
      <c r="H164" s="33"/>
      <c r="I164" s="33"/>
      <c r="J164" s="33"/>
      <c r="K164" s="33"/>
      <c r="L164" s="33"/>
      <c r="M164" s="33"/>
      <c r="N164" s="33"/>
      <c r="O164" s="33"/>
      <c r="P164" s="33"/>
      <c r="Q164" s="33"/>
      <c r="R164" s="33"/>
      <c r="S164" s="33"/>
      <c r="T164" s="33"/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F164" s="33"/>
      <c r="AG164" s="33"/>
    </row>
    <row r="165" spans="1:33" ht="15">
      <c r="A165" s="33"/>
      <c r="B165" s="33"/>
      <c r="C165" s="33"/>
      <c r="D165" s="33"/>
      <c r="E165" s="33"/>
      <c r="F165" s="33"/>
      <c r="G165" s="33"/>
      <c r="H165" s="33"/>
      <c r="I165" s="33"/>
      <c r="J165" s="33"/>
      <c r="K165" s="33"/>
      <c r="L165" s="33"/>
      <c r="M165" s="33"/>
      <c r="N165" s="33"/>
      <c r="O165" s="33"/>
      <c r="P165" s="33"/>
      <c r="Q165" s="33"/>
      <c r="R165" s="33"/>
      <c r="S165" s="33"/>
      <c r="T165" s="33"/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F165" s="33"/>
      <c r="AG165" s="33"/>
    </row>
    <row r="166" spans="1:33" ht="15">
      <c r="A166" s="33"/>
      <c r="B166" s="33"/>
      <c r="C166" s="33"/>
      <c r="D166" s="33"/>
      <c r="E166" s="33"/>
      <c r="F166" s="33"/>
      <c r="G166" s="33"/>
      <c r="H166" s="33"/>
      <c r="I166" s="33"/>
      <c r="J166" s="33"/>
      <c r="K166" s="33"/>
      <c r="L166" s="33"/>
      <c r="M166" s="33"/>
      <c r="N166" s="33"/>
      <c r="O166" s="33"/>
      <c r="P166" s="33"/>
      <c r="Q166" s="33"/>
      <c r="R166" s="33"/>
      <c r="S166" s="33"/>
      <c r="T166" s="33"/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F166" s="33"/>
      <c r="AG166" s="33"/>
    </row>
    <row r="167" spans="1:33" ht="15">
      <c r="A167" s="33"/>
      <c r="B167" s="33"/>
      <c r="C167" s="33"/>
      <c r="D167" s="33"/>
      <c r="E167" s="33"/>
      <c r="F167" s="33"/>
      <c r="G167" s="33"/>
      <c r="H167" s="33"/>
      <c r="I167" s="33"/>
      <c r="J167" s="33"/>
      <c r="K167" s="33"/>
      <c r="L167" s="33"/>
      <c r="M167" s="33"/>
      <c r="N167" s="33"/>
      <c r="O167" s="33"/>
      <c r="P167" s="33"/>
      <c r="Q167" s="33"/>
      <c r="R167" s="33"/>
      <c r="S167" s="33"/>
      <c r="T167" s="33"/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F167" s="33"/>
      <c r="AG167" s="33"/>
    </row>
    <row r="168" spans="1:33" ht="15">
      <c r="A168" s="33"/>
      <c r="B168" s="33"/>
      <c r="C168" s="33"/>
      <c r="D168" s="33"/>
      <c r="E168" s="33"/>
      <c r="F168" s="33"/>
      <c r="G168" s="33"/>
      <c r="H168" s="33"/>
      <c r="I168" s="33"/>
      <c r="J168" s="33"/>
      <c r="K168" s="33"/>
      <c r="L168" s="33"/>
      <c r="M168" s="33"/>
      <c r="N168" s="33"/>
      <c r="O168" s="33"/>
      <c r="P168" s="33"/>
      <c r="Q168" s="33"/>
      <c r="R168" s="33"/>
      <c r="S168" s="33"/>
      <c r="T168" s="33"/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F168" s="33"/>
      <c r="AG168" s="33"/>
    </row>
    <row r="169" spans="1:33" ht="15">
      <c r="A169" s="33"/>
      <c r="B169" s="33"/>
      <c r="C169" s="33"/>
      <c r="D169" s="33"/>
      <c r="E169" s="33"/>
      <c r="F169" s="33"/>
      <c r="G169" s="33"/>
      <c r="H169" s="33"/>
      <c r="I169" s="33"/>
      <c r="J169" s="33"/>
      <c r="K169" s="33"/>
      <c r="L169" s="33"/>
      <c r="M169" s="33"/>
      <c r="N169" s="33"/>
      <c r="O169" s="33"/>
      <c r="P169" s="33"/>
      <c r="Q169" s="33"/>
      <c r="R169" s="33"/>
      <c r="S169" s="33"/>
      <c r="T169" s="33"/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F169" s="33"/>
      <c r="AG169" s="33"/>
    </row>
    <row r="170" spans="1:33" ht="15">
      <c r="A170" s="33"/>
      <c r="B170" s="33"/>
      <c r="C170" s="33"/>
      <c r="D170" s="33"/>
      <c r="E170" s="33"/>
      <c r="F170" s="33"/>
      <c r="G170" s="33"/>
      <c r="H170" s="33"/>
      <c r="I170" s="33"/>
      <c r="J170" s="33"/>
      <c r="K170" s="33"/>
      <c r="L170" s="33"/>
      <c r="M170" s="33"/>
      <c r="N170" s="33"/>
      <c r="O170" s="33"/>
      <c r="P170" s="33"/>
      <c r="Q170" s="33"/>
      <c r="R170" s="33"/>
      <c r="S170" s="33"/>
      <c r="T170" s="33"/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F170" s="33"/>
      <c r="AG170" s="33"/>
    </row>
    <row r="171" spans="1:33" ht="15">
      <c r="A171" s="33"/>
      <c r="B171" s="33"/>
      <c r="C171" s="33"/>
      <c r="D171" s="33"/>
      <c r="E171" s="33"/>
      <c r="F171" s="33"/>
      <c r="G171" s="33"/>
      <c r="H171" s="33"/>
      <c r="I171" s="33"/>
      <c r="J171" s="33"/>
      <c r="K171" s="33"/>
      <c r="L171" s="33"/>
      <c r="M171" s="33"/>
      <c r="N171" s="33"/>
      <c r="O171" s="33"/>
      <c r="P171" s="33"/>
      <c r="Q171" s="33"/>
      <c r="R171" s="33"/>
      <c r="S171" s="33"/>
      <c r="T171" s="33"/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F171" s="33"/>
      <c r="AG171" s="33"/>
    </row>
    <row r="172" spans="1:33" ht="15">
      <c r="A172" s="33"/>
      <c r="B172" s="33"/>
      <c r="C172" s="33"/>
      <c r="D172" s="33"/>
      <c r="E172" s="33"/>
      <c r="F172" s="33"/>
      <c r="G172" s="33"/>
      <c r="H172" s="33"/>
      <c r="I172" s="33"/>
      <c r="J172" s="33"/>
      <c r="K172" s="33"/>
      <c r="L172" s="33"/>
      <c r="M172" s="33"/>
      <c r="N172" s="33"/>
      <c r="O172" s="33"/>
      <c r="P172" s="33"/>
      <c r="Q172" s="33"/>
      <c r="R172" s="33"/>
      <c r="S172" s="33"/>
      <c r="T172" s="33"/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F172" s="33"/>
      <c r="AG172" s="33"/>
    </row>
    <row r="173" spans="1:33" ht="15">
      <c r="A173" s="33"/>
      <c r="B173" s="33"/>
      <c r="C173" s="33"/>
      <c r="D173" s="33"/>
      <c r="E173" s="33"/>
      <c r="F173" s="33"/>
      <c r="G173" s="33"/>
      <c r="H173" s="33"/>
      <c r="I173" s="33"/>
      <c r="J173" s="33"/>
      <c r="K173" s="33"/>
      <c r="L173" s="33"/>
      <c r="M173" s="33"/>
      <c r="N173" s="33"/>
      <c r="O173" s="33"/>
      <c r="P173" s="33"/>
      <c r="Q173" s="33"/>
      <c r="R173" s="33"/>
      <c r="S173" s="33"/>
      <c r="T173" s="33"/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F173" s="33"/>
      <c r="AG173" s="33"/>
    </row>
    <row r="174" spans="1:33" ht="15">
      <c r="A174" s="33"/>
      <c r="B174" s="33"/>
      <c r="C174" s="33"/>
      <c r="D174" s="33"/>
      <c r="E174" s="33"/>
      <c r="F174" s="33"/>
      <c r="G174" s="33"/>
      <c r="H174" s="33"/>
      <c r="I174" s="33"/>
      <c r="J174" s="33"/>
      <c r="K174" s="33"/>
      <c r="L174" s="33"/>
      <c r="M174" s="33"/>
      <c r="N174" s="33"/>
      <c r="O174" s="33"/>
      <c r="P174" s="33"/>
      <c r="Q174" s="33"/>
      <c r="R174" s="33"/>
      <c r="S174" s="33"/>
      <c r="T174" s="33"/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F174" s="33"/>
      <c r="AG174" s="33"/>
    </row>
    <row r="175" spans="1:33" ht="15">
      <c r="A175" s="33"/>
      <c r="B175" s="33"/>
      <c r="C175" s="33"/>
      <c r="D175" s="33"/>
      <c r="E175" s="33"/>
      <c r="F175" s="33"/>
      <c r="G175" s="33"/>
      <c r="H175" s="33"/>
      <c r="I175" s="33"/>
      <c r="J175" s="33"/>
      <c r="K175" s="33"/>
      <c r="L175" s="33"/>
      <c r="M175" s="33"/>
      <c r="N175" s="33"/>
      <c r="O175" s="33"/>
      <c r="P175" s="33"/>
      <c r="Q175" s="33"/>
      <c r="R175" s="33"/>
      <c r="S175" s="33"/>
      <c r="T175" s="33"/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F175" s="33"/>
      <c r="AG175" s="33"/>
    </row>
    <row r="176" spans="1:33" ht="15">
      <c r="A176" s="33"/>
      <c r="B176" s="33"/>
      <c r="C176" s="33"/>
      <c r="D176" s="33"/>
      <c r="E176" s="33"/>
      <c r="F176" s="33"/>
      <c r="G176" s="33"/>
      <c r="H176" s="33"/>
      <c r="I176" s="33"/>
      <c r="J176" s="33"/>
      <c r="K176" s="33"/>
      <c r="L176" s="33"/>
      <c r="M176" s="33"/>
      <c r="N176" s="33"/>
      <c r="O176" s="33"/>
      <c r="P176" s="33"/>
      <c r="Q176" s="33"/>
      <c r="R176" s="33"/>
      <c r="S176" s="33"/>
      <c r="T176" s="33"/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F176" s="33"/>
      <c r="AG176" s="33"/>
    </row>
    <row r="177" spans="1:33" ht="15">
      <c r="A177" s="33"/>
      <c r="B177" s="33"/>
      <c r="C177" s="33"/>
      <c r="D177" s="33"/>
      <c r="E177" s="33"/>
      <c r="F177" s="33"/>
      <c r="G177" s="33"/>
      <c r="H177" s="33"/>
      <c r="I177" s="33"/>
      <c r="J177" s="33"/>
      <c r="K177" s="33"/>
      <c r="L177" s="33"/>
      <c r="M177" s="33"/>
      <c r="N177" s="33"/>
      <c r="O177" s="33"/>
      <c r="P177" s="33"/>
      <c r="Q177" s="33"/>
      <c r="R177" s="33"/>
      <c r="S177" s="33"/>
      <c r="T177" s="33"/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F177" s="33"/>
      <c r="AG177" s="33"/>
    </row>
    <row r="178" spans="1:33" ht="15">
      <c r="A178" s="33"/>
      <c r="B178" s="33"/>
      <c r="C178" s="33"/>
      <c r="D178" s="33"/>
      <c r="E178" s="33"/>
      <c r="F178" s="33"/>
      <c r="G178" s="33"/>
      <c r="H178" s="33"/>
      <c r="I178" s="33"/>
      <c r="J178" s="33"/>
      <c r="K178" s="33"/>
      <c r="L178" s="33"/>
      <c r="M178" s="33"/>
      <c r="N178" s="33"/>
      <c r="O178" s="33"/>
      <c r="P178" s="33"/>
      <c r="Q178" s="33"/>
      <c r="R178" s="33"/>
      <c r="S178" s="33"/>
      <c r="T178" s="33"/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F178" s="33"/>
      <c r="AG178" s="33"/>
    </row>
    <row r="179" spans="1:33" ht="15">
      <c r="A179" s="33"/>
      <c r="B179" s="33"/>
      <c r="C179" s="33"/>
      <c r="D179" s="33"/>
      <c r="E179" s="33"/>
      <c r="F179" s="33"/>
      <c r="G179" s="33"/>
      <c r="H179" s="33"/>
      <c r="I179" s="33"/>
      <c r="J179" s="33"/>
      <c r="K179" s="33"/>
      <c r="L179" s="33"/>
      <c r="M179" s="33"/>
      <c r="N179" s="33"/>
      <c r="O179" s="33"/>
      <c r="P179" s="33"/>
      <c r="Q179" s="33"/>
      <c r="R179" s="33"/>
      <c r="S179" s="33"/>
      <c r="T179" s="33"/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F179" s="33"/>
      <c r="AG179" s="33"/>
    </row>
    <row r="180" spans="1:33" ht="15">
      <c r="A180" s="33"/>
      <c r="B180" s="33"/>
      <c r="C180" s="33"/>
      <c r="D180" s="33"/>
      <c r="E180" s="33"/>
      <c r="F180" s="33"/>
      <c r="G180" s="33"/>
      <c r="H180" s="33"/>
      <c r="I180" s="33"/>
      <c r="J180" s="33"/>
      <c r="K180" s="33"/>
      <c r="L180" s="33"/>
      <c r="M180" s="33"/>
      <c r="N180" s="33"/>
      <c r="O180" s="33"/>
      <c r="P180" s="33"/>
      <c r="Q180" s="33"/>
      <c r="R180" s="33"/>
      <c r="S180" s="33"/>
      <c r="T180" s="33"/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F180" s="33"/>
      <c r="AG180" s="33"/>
    </row>
    <row r="181" spans="1:33" ht="15">
      <c r="A181" s="33"/>
      <c r="B181" s="33"/>
      <c r="C181" s="33"/>
      <c r="D181" s="33"/>
      <c r="E181" s="33"/>
      <c r="F181" s="33"/>
      <c r="G181" s="33"/>
      <c r="H181" s="33"/>
      <c r="I181" s="33"/>
      <c r="J181" s="33"/>
      <c r="K181" s="33"/>
      <c r="L181" s="33"/>
      <c r="M181" s="33"/>
      <c r="N181" s="33"/>
      <c r="O181" s="33"/>
      <c r="P181" s="33"/>
      <c r="Q181" s="33"/>
      <c r="R181" s="33"/>
      <c r="S181" s="33"/>
      <c r="T181" s="33"/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F181" s="33"/>
      <c r="AG181" s="33"/>
    </row>
    <row r="182" spans="1:33" ht="15">
      <c r="A182" s="33"/>
      <c r="B182" s="33"/>
      <c r="C182" s="33"/>
      <c r="D182" s="33"/>
      <c r="E182" s="33"/>
      <c r="F182" s="33"/>
      <c r="G182" s="33"/>
      <c r="H182" s="33"/>
      <c r="I182" s="33"/>
      <c r="J182" s="33"/>
      <c r="K182" s="33"/>
      <c r="L182" s="33"/>
      <c r="M182" s="33"/>
      <c r="N182" s="33"/>
      <c r="O182" s="33"/>
      <c r="P182" s="33"/>
      <c r="Q182" s="33"/>
      <c r="R182" s="33"/>
      <c r="S182" s="33"/>
      <c r="T182" s="33"/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  <c r="AF182" s="33"/>
      <c r="AG182" s="33"/>
    </row>
    <row r="183" spans="1:33" ht="15">
      <c r="A183" s="33"/>
      <c r="B183" s="33"/>
      <c r="C183" s="33"/>
      <c r="D183" s="33"/>
      <c r="E183" s="33"/>
      <c r="F183" s="33"/>
      <c r="G183" s="33"/>
      <c r="H183" s="33"/>
      <c r="I183" s="33"/>
      <c r="J183" s="33"/>
      <c r="K183" s="33"/>
      <c r="L183" s="33"/>
      <c r="M183" s="33"/>
      <c r="N183" s="33"/>
      <c r="O183" s="33"/>
      <c r="P183" s="33"/>
      <c r="Q183" s="33"/>
      <c r="R183" s="33"/>
      <c r="S183" s="33"/>
      <c r="T183" s="33"/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F183" s="33"/>
      <c r="AG183" s="33"/>
    </row>
    <row r="184" spans="1:33" ht="15">
      <c r="A184" s="33"/>
      <c r="B184" s="33"/>
      <c r="C184" s="33"/>
      <c r="D184" s="33"/>
      <c r="E184" s="33"/>
      <c r="F184" s="33"/>
      <c r="G184" s="33"/>
      <c r="H184" s="33"/>
      <c r="I184" s="33"/>
      <c r="J184" s="33"/>
      <c r="K184" s="33"/>
      <c r="L184" s="33"/>
      <c r="M184" s="33"/>
      <c r="N184" s="33"/>
      <c r="O184" s="33"/>
      <c r="P184" s="33"/>
      <c r="Q184" s="33"/>
      <c r="R184" s="33"/>
      <c r="S184" s="33"/>
      <c r="T184" s="33"/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F184" s="33"/>
      <c r="AG184" s="33"/>
    </row>
    <row r="185" spans="1:33" ht="15">
      <c r="A185" s="33"/>
      <c r="B185" s="33"/>
      <c r="C185" s="33"/>
      <c r="D185" s="33"/>
      <c r="E185" s="33"/>
      <c r="F185" s="33"/>
      <c r="G185" s="33"/>
      <c r="H185" s="33"/>
      <c r="I185" s="33"/>
      <c r="J185" s="33"/>
      <c r="K185" s="33"/>
      <c r="L185" s="33"/>
      <c r="M185" s="33"/>
      <c r="N185" s="33"/>
      <c r="O185" s="33"/>
      <c r="P185" s="33"/>
      <c r="Q185" s="33"/>
      <c r="R185" s="33"/>
      <c r="S185" s="33"/>
      <c r="T185" s="33"/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  <c r="AF185" s="33"/>
      <c r="AG185" s="33"/>
    </row>
    <row r="186" spans="1:33" ht="15">
      <c r="A186" s="33"/>
      <c r="B186" s="33"/>
      <c r="C186" s="33"/>
      <c r="D186" s="33"/>
      <c r="E186" s="33"/>
      <c r="F186" s="33"/>
      <c r="G186" s="33"/>
      <c r="H186" s="33"/>
      <c r="I186" s="33"/>
      <c r="J186" s="33"/>
      <c r="K186" s="33"/>
      <c r="L186" s="33"/>
      <c r="M186" s="33"/>
      <c r="N186" s="33"/>
      <c r="O186" s="33"/>
      <c r="P186" s="33"/>
      <c r="Q186" s="33"/>
      <c r="R186" s="33"/>
      <c r="S186" s="33"/>
      <c r="T186" s="33"/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  <c r="AF186" s="33"/>
      <c r="AG186" s="33"/>
    </row>
    <row r="187" spans="1:33" ht="15">
      <c r="A187" s="33"/>
      <c r="B187" s="33"/>
      <c r="C187" s="33"/>
      <c r="D187" s="33"/>
      <c r="E187" s="33"/>
      <c r="F187" s="33"/>
      <c r="G187" s="33"/>
      <c r="H187" s="33"/>
      <c r="I187" s="33"/>
      <c r="J187" s="33"/>
      <c r="K187" s="33"/>
      <c r="L187" s="33"/>
      <c r="M187" s="33"/>
      <c r="N187" s="33"/>
      <c r="O187" s="33"/>
      <c r="P187" s="33"/>
      <c r="Q187" s="33"/>
      <c r="R187" s="33"/>
      <c r="S187" s="33"/>
      <c r="T187" s="33"/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  <c r="AE187" s="33"/>
      <c r="AF187" s="33"/>
      <c r="AG187" s="33"/>
    </row>
    <row r="188" spans="1:33" ht="15">
      <c r="A188" s="33"/>
      <c r="B188" s="33"/>
      <c r="C188" s="33"/>
      <c r="D188" s="33"/>
      <c r="E188" s="33"/>
      <c r="F188" s="33"/>
      <c r="G188" s="33"/>
      <c r="H188" s="33"/>
      <c r="I188" s="33"/>
      <c r="J188" s="33"/>
      <c r="K188" s="33"/>
      <c r="L188" s="33"/>
      <c r="M188" s="33"/>
      <c r="N188" s="33"/>
      <c r="O188" s="33"/>
      <c r="P188" s="33"/>
      <c r="Q188" s="33"/>
      <c r="R188" s="33"/>
      <c r="S188" s="33"/>
      <c r="T188" s="33"/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  <c r="AF188" s="33"/>
      <c r="AG188" s="33"/>
    </row>
    <row r="189" spans="1:33" ht="15">
      <c r="A189" s="33"/>
      <c r="B189" s="33"/>
      <c r="C189" s="33"/>
      <c r="D189" s="33"/>
      <c r="E189" s="33"/>
      <c r="F189" s="33"/>
      <c r="G189" s="33"/>
      <c r="H189" s="33"/>
      <c r="I189" s="33"/>
      <c r="J189" s="33"/>
      <c r="K189" s="33"/>
      <c r="L189" s="33"/>
      <c r="M189" s="33"/>
      <c r="N189" s="33"/>
      <c r="O189" s="33"/>
      <c r="P189" s="33"/>
      <c r="Q189" s="33"/>
      <c r="R189" s="33"/>
      <c r="S189" s="33"/>
      <c r="T189" s="33"/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  <c r="AF189" s="33"/>
      <c r="AG189" s="33"/>
    </row>
    <row r="190" spans="1:33" ht="15">
      <c r="A190" s="33"/>
      <c r="B190" s="33"/>
      <c r="C190" s="33"/>
      <c r="D190" s="33"/>
      <c r="E190" s="33"/>
      <c r="F190" s="33"/>
      <c r="G190" s="33"/>
      <c r="H190" s="33"/>
      <c r="I190" s="33"/>
      <c r="J190" s="33"/>
      <c r="K190" s="33"/>
      <c r="L190" s="33"/>
      <c r="M190" s="33"/>
      <c r="N190" s="33"/>
      <c r="O190" s="33"/>
      <c r="P190" s="33"/>
      <c r="Q190" s="33"/>
      <c r="R190" s="33"/>
      <c r="S190" s="33"/>
      <c r="T190" s="33"/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  <c r="AE190" s="33"/>
      <c r="AF190" s="33"/>
      <c r="AG190" s="33"/>
    </row>
    <row r="191" spans="1:33" ht="15">
      <c r="A191" s="33"/>
      <c r="B191" s="33"/>
      <c r="C191" s="33"/>
      <c r="D191" s="33"/>
      <c r="E191" s="33"/>
      <c r="F191" s="33"/>
      <c r="G191" s="33"/>
      <c r="H191" s="33"/>
      <c r="I191" s="33"/>
      <c r="J191" s="33"/>
      <c r="K191" s="33"/>
      <c r="L191" s="33"/>
      <c r="M191" s="33"/>
      <c r="N191" s="33"/>
      <c r="O191" s="33"/>
      <c r="P191" s="33"/>
      <c r="Q191" s="33"/>
      <c r="R191" s="33"/>
      <c r="S191" s="33"/>
      <c r="T191" s="33"/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  <c r="AF191" s="33"/>
      <c r="AG191" s="33"/>
    </row>
    <row r="192" spans="1:33" ht="15">
      <c r="A192" s="33"/>
      <c r="B192" s="33"/>
      <c r="C192" s="33"/>
      <c r="D192" s="33"/>
      <c r="E192" s="33"/>
      <c r="F192" s="33"/>
      <c r="G192" s="33"/>
      <c r="H192" s="33"/>
      <c r="I192" s="33"/>
      <c r="J192" s="33"/>
      <c r="K192" s="33"/>
      <c r="L192" s="33"/>
      <c r="M192" s="33"/>
      <c r="N192" s="33"/>
      <c r="O192" s="33"/>
      <c r="P192" s="33"/>
      <c r="Q192" s="33"/>
      <c r="R192" s="33"/>
      <c r="S192" s="33"/>
      <c r="T192" s="33"/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  <c r="AE192" s="33"/>
      <c r="AF192" s="33"/>
      <c r="AG192" s="33"/>
    </row>
    <row r="193" spans="1:33" ht="15">
      <c r="A193" s="33"/>
      <c r="B193" s="33"/>
      <c r="C193" s="33"/>
      <c r="D193" s="33"/>
      <c r="E193" s="33"/>
      <c r="F193" s="33"/>
      <c r="G193" s="33"/>
      <c r="H193" s="33"/>
      <c r="I193" s="33"/>
      <c r="J193" s="33"/>
      <c r="K193" s="33"/>
      <c r="L193" s="33"/>
      <c r="M193" s="33"/>
      <c r="N193" s="33"/>
      <c r="O193" s="33"/>
      <c r="P193" s="33"/>
      <c r="Q193" s="33"/>
      <c r="R193" s="33"/>
      <c r="S193" s="33"/>
      <c r="T193" s="33"/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  <c r="AE193" s="33"/>
      <c r="AF193" s="33"/>
      <c r="AG193" s="33"/>
    </row>
    <row r="194" spans="1:33" ht="15">
      <c r="A194" s="33"/>
      <c r="B194" s="33"/>
      <c r="C194" s="33"/>
      <c r="D194" s="33"/>
      <c r="E194" s="33"/>
      <c r="F194" s="33"/>
      <c r="G194" s="33"/>
      <c r="H194" s="33"/>
      <c r="I194" s="33"/>
      <c r="J194" s="33"/>
      <c r="K194" s="33"/>
      <c r="L194" s="33"/>
      <c r="M194" s="33"/>
      <c r="N194" s="33"/>
      <c r="O194" s="33"/>
      <c r="P194" s="33"/>
      <c r="Q194" s="33"/>
      <c r="R194" s="33"/>
      <c r="S194" s="33"/>
      <c r="T194" s="33"/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  <c r="AE194" s="33"/>
      <c r="AF194" s="33"/>
      <c r="AG194" s="33"/>
    </row>
    <row r="195" spans="1:33" ht="15">
      <c r="A195" s="33"/>
      <c r="B195" s="33"/>
      <c r="C195" s="33"/>
      <c r="D195" s="33"/>
      <c r="E195" s="33"/>
      <c r="F195" s="33"/>
      <c r="G195" s="33"/>
      <c r="H195" s="33"/>
      <c r="I195" s="33"/>
      <c r="J195" s="33"/>
      <c r="K195" s="33"/>
      <c r="L195" s="33"/>
      <c r="M195" s="33"/>
      <c r="N195" s="33"/>
      <c r="O195" s="33"/>
      <c r="P195" s="33"/>
      <c r="Q195" s="33"/>
      <c r="R195" s="33"/>
      <c r="S195" s="33"/>
      <c r="T195" s="33"/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  <c r="AE195" s="33"/>
      <c r="AF195" s="33"/>
      <c r="AG195" s="33"/>
    </row>
    <row r="196" spans="1:33" ht="15">
      <c r="A196" s="33"/>
      <c r="B196" s="33"/>
      <c r="C196" s="33"/>
      <c r="D196" s="33"/>
      <c r="E196" s="33"/>
      <c r="F196" s="33"/>
      <c r="G196" s="33"/>
      <c r="H196" s="33"/>
      <c r="I196" s="33"/>
      <c r="J196" s="33"/>
      <c r="K196" s="33"/>
      <c r="L196" s="33"/>
      <c r="M196" s="33"/>
      <c r="N196" s="33"/>
      <c r="O196" s="33"/>
      <c r="P196" s="33"/>
      <c r="Q196" s="33"/>
      <c r="R196" s="33"/>
      <c r="S196" s="33"/>
      <c r="T196" s="33"/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  <c r="AE196" s="33"/>
      <c r="AF196" s="33"/>
      <c r="AG196" s="33"/>
    </row>
    <row r="197" spans="1:33" ht="15">
      <c r="A197" s="33"/>
      <c r="B197" s="33"/>
      <c r="C197" s="33"/>
      <c r="D197" s="33"/>
      <c r="E197" s="33"/>
      <c r="F197" s="33"/>
      <c r="G197" s="33"/>
      <c r="H197" s="33"/>
      <c r="I197" s="33"/>
      <c r="J197" s="33"/>
      <c r="K197" s="33"/>
      <c r="L197" s="33"/>
      <c r="M197" s="33"/>
      <c r="N197" s="33"/>
      <c r="O197" s="33"/>
      <c r="P197" s="33"/>
      <c r="Q197" s="33"/>
      <c r="R197" s="33"/>
      <c r="S197" s="33"/>
      <c r="T197" s="33"/>
      <c r="U197" s="33"/>
      <c r="V197" s="33"/>
      <c r="W197" s="33"/>
      <c r="X197" s="33"/>
      <c r="Y197" s="33"/>
      <c r="Z197" s="33"/>
      <c r="AA197" s="33"/>
      <c r="AB197" s="33"/>
      <c r="AC197" s="33"/>
      <c r="AD197" s="33"/>
      <c r="AE197" s="33"/>
      <c r="AF197" s="33"/>
      <c r="AG197" s="33"/>
    </row>
    <row r="198" spans="1:33" ht="15">
      <c r="A198" s="33"/>
      <c r="B198" s="33"/>
      <c r="C198" s="33"/>
      <c r="D198" s="33"/>
      <c r="E198" s="33"/>
      <c r="F198" s="33"/>
      <c r="G198" s="33"/>
      <c r="H198" s="33"/>
      <c r="I198" s="33"/>
      <c r="J198" s="33"/>
      <c r="K198" s="33"/>
      <c r="L198" s="33"/>
      <c r="M198" s="33"/>
      <c r="N198" s="33"/>
      <c r="O198" s="33"/>
      <c r="P198" s="33"/>
      <c r="Q198" s="33"/>
      <c r="R198" s="33"/>
      <c r="S198" s="33"/>
      <c r="T198" s="33"/>
      <c r="U198" s="33"/>
      <c r="V198" s="33"/>
      <c r="W198" s="33"/>
      <c r="X198" s="33"/>
      <c r="Y198" s="33"/>
      <c r="Z198" s="33"/>
      <c r="AA198" s="33"/>
      <c r="AB198" s="33"/>
      <c r="AC198" s="33"/>
      <c r="AD198" s="33"/>
      <c r="AE198" s="33"/>
      <c r="AF198" s="33"/>
      <c r="AG198" s="33"/>
    </row>
    <row r="199" spans="1:33" ht="15">
      <c r="A199" s="33"/>
      <c r="B199" s="33"/>
      <c r="C199" s="33"/>
      <c r="D199" s="33"/>
      <c r="E199" s="33"/>
      <c r="F199" s="33"/>
      <c r="G199" s="33"/>
      <c r="H199" s="33"/>
      <c r="I199" s="33"/>
      <c r="J199" s="33"/>
      <c r="K199" s="33"/>
      <c r="L199" s="33"/>
      <c r="M199" s="33"/>
      <c r="N199" s="33"/>
      <c r="O199" s="33"/>
      <c r="P199" s="33"/>
      <c r="Q199" s="33"/>
      <c r="R199" s="33"/>
      <c r="S199" s="33"/>
      <c r="T199" s="33"/>
      <c r="U199" s="33"/>
      <c r="V199" s="33"/>
      <c r="W199" s="33"/>
      <c r="X199" s="33"/>
      <c r="Y199" s="33"/>
      <c r="Z199" s="33"/>
      <c r="AA199" s="33"/>
      <c r="AB199" s="33"/>
      <c r="AC199" s="33"/>
      <c r="AD199" s="33"/>
      <c r="AE199" s="33"/>
      <c r="AF199" s="33"/>
      <c r="AG199" s="33"/>
    </row>
    <row r="200" spans="1:33" ht="15">
      <c r="A200" s="33"/>
      <c r="B200" s="33"/>
      <c r="C200" s="33"/>
      <c r="D200" s="33"/>
      <c r="E200" s="33"/>
      <c r="F200" s="33"/>
      <c r="G200" s="33"/>
      <c r="H200" s="33"/>
      <c r="I200" s="33"/>
      <c r="J200" s="33"/>
      <c r="K200" s="33"/>
      <c r="L200" s="33"/>
      <c r="M200" s="33"/>
      <c r="N200" s="33"/>
      <c r="O200" s="33"/>
      <c r="P200" s="33"/>
      <c r="Q200" s="33"/>
      <c r="R200" s="33"/>
      <c r="S200" s="33"/>
      <c r="T200" s="33"/>
      <c r="U200" s="33"/>
      <c r="V200" s="33"/>
      <c r="W200" s="33"/>
      <c r="X200" s="33"/>
      <c r="Y200" s="33"/>
      <c r="Z200" s="33"/>
      <c r="AA200" s="33"/>
      <c r="AB200" s="33"/>
      <c r="AC200" s="33"/>
      <c r="AD200" s="33"/>
      <c r="AE200" s="33"/>
      <c r="AF200" s="33"/>
      <c r="AG200" s="33"/>
    </row>
    <row r="201" spans="1:33" ht="15">
      <c r="A201" s="33"/>
      <c r="B201" s="33"/>
      <c r="C201" s="33"/>
      <c r="D201" s="33"/>
      <c r="E201" s="33"/>
      <c r="F201" s="33"/>
      <c r="G201" s="33"/>
      <c r="H201" s="33"/>
      <c r="I201" s="33"/>
      <c r="J201" s="33"/>
      <c r="K201" s="33"/>
      <c r="L201" s="33"/>
      <c r="M201" s="33"/>
      <c r="N201" s="33"/>
      <c r="O201" s="33"/>
      <c r="P201" s="33"/>
      <c r="Q201" s="33"/>
      <c r="R201" s="33"/>
      <c r="S201" s="33"/>
      <c r="T201" s="33"/>
      <c r="U201" s="33"/>
      <c r="V201" s="33"/>
      <c r="W201" s="33"/>
      <c r="X201" s="33"/>
      <c r="Y201" s="33"/>
      <c r="Z201" s="33"/>
      <c r="AA201" s="33"/>
      <c r="AB201" s="33"/>
      <c r="AC201" s="33"/>
      <c r="AD201" s="33"/>
      <c r="AE201" s="33"/>
      <c r="AF201" s="33"/>
      <c r="AG201" s="33"/>
    </row>
    <row r="202" spans="1:33" ht="15">
      <c r="A202" s="33"/>
      <c r="B202" s="33"/>
      <c r="C202" s="33"/>
      <c r="D202" s="33"/>
      <c r="E202" s="33"/>
      <c r="F202" s="33"/>
      <c r="G202" s="33"/>
      <c r="H202" s="33"/>
      <c r="I202" s="33"/>
      <c r="J202" s="33"/>
      <c r="K202" s="33"/>
      <c r="L202" s="33"/>
      <c r="M202" s="33"/>
      <c r="N202" s="33"/>
      <c r="O202" s="33"/>
      <c r="P202" s="33"/>
      <c r="Q202" s="33"/>
      <c r="R202" s="33"/>
      <c r="S202" s="33"/>
      <c r="T202" s="33"/>
      <c r="U202" s="33"/>
      <c r="V202" s="33"/>
      <c r="W202" s="33"/>
      <c r="X202" s="33"/>
      <c r="Y202" s="33"/>
      <c r="Z202" s="33"/>
      <c r="AA202" s="33"/>
      <c r="AB202" s="33"/>
      <c r="AC202" s="33"/>
      <c r="AD202" s="33"/>
      <c r="AE202" s="33"/>
      <c r="AF202" s="33"/>
      <c r="AG202" s="33"/>
    </row>
    <row r="203" spans="1:33" ht="15">
      <c r="A203" s="33"/>
      <c r="B203" s="33"/>
      <c r="C203" s="33"/>
      <c r="D203" s="33"/>
      <c r="E203" s="33"/>
      <c r="F203" s="33"/>
      <c r="G203" s="33"/>
      <c r="H203" s="33"/>
      <c r="I203" s="33"/>
      <c r="J203" s="33"/>
      <c r="K203" s="33"/>
      <c r="L203" s="33"/>
      <c r="M203" s="33"/>
      <c r="N203" s="33"/>
      <c r="O203" s="33"/>
      <c r="P203" s="33"/>
      <c r="Q203" s="33"/>
      <c r="R203" s="33"/>
      <c r="S203" s="33"/>
      <c r="T203" s="33"/>
      <c r="U203" s="33"/>
      <c r="V203" s="33"/>
      <c r="W203" s="33"/>
      <c r="X203" s="33"/>
      <c r="Y203" s="33"/>
      <c r="Z203" s="33"/>
      <c r="AA203" s="33"/>
      <c r="AB203" s="33"/>
      <c r="AC203" s="33"/>
      <c r="AD203" s="33"/>
      <c r="AE203" s="33"/>
      <c r="AF203" s="33"/>
      <c r="AG203" s="33"/>
    </row>
    <row r="204" spans="1:33" ht="15">
      <c r="A204" s="33"/>
      <c r="B204" s="33"/>
      <c r="C204" s="33"/>
      <c r="D204" s="33"/>
      <c r="E204" s="33"/>
      <c r="F204" s="33"/>
      <c r="G204" s="33"/>
      <c r="H204" s="33"/>
      <c r="I204" s="33"/>
      <c r="J204" s="33"/>
      <c r="K204" s="33"/>
      <c r="L204" s="33"/>
      <c r="M204" s="33"/>
      <c r="N204" s="33"/>
      <c r="O204" s="33"/>
      <c r="P204" s="33"/>
      <c r="Q204" s="33"/>
      <c r="R204" s="33"/>
      <c r="S204" s="33"/>
      <c r="T204" s="33"/>
      <c r="U204" s="33"/>
      <c r="V204" s="33"/>
      <c r="W204" s="33"/>
      <c r="X204" s="33"/>
      <c r="Y204" s="33"/>
      <c r="Z204" s="33"/>
      <c r="AA204" s="33"/>
      <c r="AB204" s="33"/>
      <c r="AC204" s="33"/>
      <c r="AD204" s="33"/>
      <c r="AE204" s="33"/>
      <c r="AF204" s="33"/>
      <c r="AG204" s="33"/>
    </row>
    <row r="205" spans="1:33" ht="15">
      <c r="A205" s="33"/>
      <c r="B205" s="33"/>
      <c r="C205" s="33"/>
      <c r="D205" s="33"/>
      <c r="E205" s="33"/>
      <c r="F205" s="33"/>
      <c r="G205" s="33"/>
      <c r="H205" s="33"/>
      <c r="I205" s="33"/>
      <c r="J205" s="33"/>
      <c r="K205" s="33"/>
      <c r="L205" s="33"/>
      <c r="M205" s="33"/>
      <c r="N205" s="33"/>
      <c r="O205" s="33"/>
      <c r="P205" s="33"/>
      <c r="Q205" s="33"/>
      <c r="R205" s="33"/>
      <c r="S205" s="33"/>
      <c r="T205" s="33"/>
      <c r="U205" s="33"/>
      <c r="V205" s="33"/>
      <c r="W205" s="33"/>
      <c r="X205" s="33"/>
      <c r="Y205" s="33"/>
      <c r="Z205" s="33"/>
      <c r="AA205" s="33"/>
      <c r="AB205" s="33"/>
      <c r="AC205" s="33"/>
      <c r="AD205" s="33"/>
      <c r="AE205" s="33"/>
      <c r="AF205" s="33"/>
      <c r="AG205" s="33"/>
    </row>
    <row r="206" spans="1:33" ht="15">
      <c r="A206" s="33"/>
      <c r="B206" s="33"/>
      <c r="C206" s="33"/>
      <c r="D206" s="33"/>
      <c r="E206" s="33"/>
      <c r="F206" s="33"/>
      <c r="G206" s="33"/>
      <c r="H206" s="33"/>
      <c r="I206" s="33"/>
      <c r="J206" s="33"/>
      <c r="K206" s="33"/>
      <c r="L206" s="33"/>
      <c r="M206" s="33"/>
      <c r="N206" s="33"/>
      <c r="O206" s="33"/>
      <c r="P206" s="33"/>
      <c r="Q206" s="33"/>
      <c r="R206" s="33"/>
      <c r="S206" s="33"/>
      <c r="T206" s="33"/>
      <c r="U206" s="33"/>
      <c r="V206" s="33"/>
      <c r="W206" s="33"/>
      <c r="X206" s="33"/>
      <c r="Y206" s="33"/>
      <c r="Z206" s="33"/>
      <c r="AA206" s="33"/>
      <c r="AB206" s="33"/>
      <c r="AC206" s="33"/>
      <c r="AD206" s="33"/>
      <c r="AE206" s="33"/>
      <c r="AF206" s="33"/>
      <c r="AG206" s="33"/>
    </row>
    <row r="207" spans="1:33" ht="15">
      <c r="A207" s="33"/>
      <c r="B207" s="33"/>
      <c r="C207" s="33"/>
      <c r="D207" s="33"/>
      <c r="E207" s="33"/>
      <c r="F207" s="33"/>
      <c r="G207" s="33"/>
      <c r="H207" s="33"/>
      <c r="I207" s="33"/>
      <c r="J207" s="33"/>
      <c r="K207" s="33"/>
      <c r="L207" s="33"/>
      <c r="M207" s="33"/>
      <c r="N207" s="33"/>
      <c r="O207" s="33"/>
      <c r="P207" s="33"/>
      <c r="Q207" s="33"/>
      <c r="R207" s="33"/>
      <c r="S207" s="33"/>
      <c r="T207" s="33"/>
      <c r="U207" s="33"/>
      <c r="V207" s="33"/>
      <c r="W207" s="33"/>
      <c r="X207" s="33"/>
      <c r="Y207" s="33"/>
      <c r="Z207" s="33"/>
      <c r="AA207" s="33"/>
      <c r="AB207" s="33"/>
      <c r="AC207" s="33"/>
      <c r="AD207" s="33"/>
      <c r="AE207" s="33"/>
      <c r="AF207" s="33"/>
      <c r="AG207" s="33"/>
    </row>
    <row r="208" spans="1:33" ht="15">
      <c r="A208" s="33"/>
      <c r="B208" s="33"/>
      <c r="C208" s="33"/>
      <c r="D208" s="33"/>
      <c r="E208" s="33"/>
      <c r="F208" s="33"/>
      <c r="G208" s="33"/>
      <c r="H208" s="33"/>
      <c r="I208" s="33"/>
      <c r="J208" s="33"/>
      <c r="K208" s="33"/>
      <c r="L208" s="33"/>
      <c r="M208" s="33"/>
      <c r="N208" s="33"/>
      <c r="O208" s="33"/>
      <c r="P208" s="33"/>
      <c r="Q208" s="33"/>
      <c r="R208" s="33"/>
      <c r="S208" s="33"/>
      <c r="T208" s="33"/>
      <c r="U208" s="33"/>
      <c r="V208" s="33"/>
      <c r="W208" s="33"/>
      <c r="X208" s="33"/>
      <c r="Y208" s="33"/>
      <c r="Z208" s="33"/>
      <c r="AA208" s="33"/>
      <c r="AB208" s="33"/>
      <c r="AC208" s="33"/>
      <c r="AD208" s="33"/>
      <c r="AE208" s="33"/>
      <c r="AF208" s="33"/>
      <c r="AG208" s="33"/>
    </row>
    <row r="209" spans="1:33" ht="15">
      <c r="A209" s="33"/>
      <c r="B209" s="33"/>
      <c r="C209" s="33"/>
      <c r="D209" s="33"/>
      <c r="E209" s="33"/>
      <c r="F209" s="33"/>
      <c r="G209" s="33"/>
      <c r="H209" s="33"/>
      <c r="I209" s="33"/>
      <c r="J209" s="33"/>
      <c r="K209" s="33"/>
      <c r="L209" s="33"/>
      <c r="M209" s="33"/>
      <c r="N209" s="33"/>
      <c r="O209" s="33"/>
      <c r="P209" s="33"/>
      <c r="Q209" s="33"/>
      <c r="R209" s="33"/>
      <c r="S209" s="33"/>
      <c r="T209" s="33"/>
      <c r="U209" s="33"/>
      <c r="V209" s="33"/>
      <c r="W209" s="33"/>
      <c r="X209" s="33"/>
      <c r="Y209" s="33"/>
      <c r="Z209" s="33"/>
      <c r="AA209" s="33"/>
      <c r="AB209" s="33"/>
      <c r="AC209" s="33"/>
      <c r="AD209" s="33"/>
      <c r="AE209" s="33"/>
      <c r="AF209" s="33"/>
      <c r="AG209" s="33"/>
    </row>
    <row r="210" spans="1:33" ht="15">
      <c r="A210" s="33"/>
      <c r="B210" s="33"/>
      <c r="C210" s="33"/>
      <c r="D210" s="33"/>
      <c r="E210" s="33"/>
      <c r="F210" s="33"/>
      <c r="G210" s="33"/>
      <c r="H210" s="33"/>
      <c r="I210" s="33"/>
      <c r="J210" s="33"/>
      <c r="K210" s="33"/>
      <c r="L210" s="33"/>
      <c r="M210" s="33"/>
      <c r="N210" s="33"/>
      <c r="O210" s="33"/>
      <c r="P210" s="33"/>
      <c r="Q210" s="33"/>
      <c r="R210" s="33"/>
      <c r="S210" s="33"/>
      <c r="T210" s="33"/>
      <c r="U210" s="33"/>
      <c r="V210" s="33"/>
      <c r="W210" s="33"/>
      <c r="X210" s="33"/>
      <c r="Y210" s="33"/>
      <c r="Z210" s="33"/>
      <c r="AA210" s="33"/>
      <c r="AB210" s="33"/>
      <c r="AC210" s="33"/>
      <c r="AD210" s="33"/>
      <c r="AE210" s="33"/>
      <c r="AF210" s="33"/>
      <c r="AG210" s="33"/>
    </row>
    <row r="211" spans="1:33" ht="15">
      <c r="A211" s="33"/>
      <c r="B211" s="33"/>
      <c r="C211" s="33"/>
      <c r="D211" s="33"/>
      <c r="E211" s="33"/>
      <c r="F211" s="33"/>
      <c r="G211" s="33"/>
      <c r="H211" s="33"/>
      <c r="I211" s="33"/>
      <c r="J211" s="33"/>
      <c r="K211" s="33"/>
      <c r="L211" s="33"/>
      <c r="M211" s="33"/>
      <c r="N211" s="33"/>
      <c r="O211" s="33"/>
      <c r="P211" s="33"/>
      <c r="Q211" s="33"/>
      <c r="R211" s="33"/>
      <c r="S211" s="33"/>
      <c r="T211" s="33"/>
      <c r="U211" s="33"/>
      <c r="V211" s="33"/>
      <c r="W211" s="33"/>
      <c r="X211" s="33"/>
      <c r="Y211" s="33"/>
      <c r="Z211" s="33"/>
      <c r="AA211" s="33"/>
      <c r="AB211" s="33"/>
      <c r="AC211" s="33"/>
      <c r="AD211" s="33"/>
      <c r="AE211" s="33"/>
      <c r="AF211" s="33"/>
      <c r="AG211" s="33"/>
    </row>
    <row r="212" spans="1:33" ht="15">
      <c r="A212" s="33"/>
      <c r="B212" s="33"/>
      <c r="C212" s="33"/>
      <c r="D212" s="33"/>
      <c r="E212" s="33"/>
      <c r="F212" s="33"/>
      <c r="G212" s="33"/>
      <c r="H212" s="33"/>
      <c r="I212" s="33"/>
      <c r="J212" s="33"/>
      <c r="K212" s="33"/>
      <c r="L212" s="33"/>
      <c r="M212" s="33"/>
      <c r="N212" s="33"/>
      <c r="O212" s="33"/>
      <c r="P212" s="33"/>
      <c r="Q212" s="33"/>
      <c r="R212" s="33"/>
      <c r="S212" s="33"/>
      <c r="T212" s="33"/>
      <c r="U212" s="33"/>
      <c r="V212" s="33"/>
      <c r="W212" s="33"/>
      <c r="X212" s="33"/>
      <c r="Y212" s="33"/>
      <c r="Z212" s="33"/>
      <c r="AA212" s="33"/>
      <c r="AB212" s="33"/>
      <c r="AC212" s="33"/>
      <c r="AD212" s="33"/>
      <c r="AE212" s="33"/>
      <c r="AF212" s="33"/>
      <c r="AG212" s="33"/>
    </row>
    <row r="213" spans="1:33" ht="15">
      <c r="A213" s="33"/>
      <c r="B213" s="33"/>
      <c r="C213" s="33"/>
      <c r="D213" s="33"/>
      <c r="E213" s="33"/>
      <c r="F213" s="33"/>
      <c r="G213" s="33"/>
      <c r="H213" s="33"/>
      <c r="I213" s="33"/>
      <c r="J213" s="33"/>
      <c r="K213" s="33"/>
      <c r="L213" s="33"/>
      <c r="M213" s="33"/>
      <c r="N213" s="33"/>
      <c r="O213" s="33"/>
      <c r="P213" s="33"/>
      <c r="Q213" s="33"/>
      <c r="R213" s="33"/>
      <c r="S213" s="33"/>
      <c r="T213" s="33"/>
      <c r="U213" s="33"/>
      <c r="V213" s="33"/>
      <c r="W213" s="33"/>
      <c r="X213" s="33"/>
      <c r="Y213" s="33"/>
      <c r="Z213" s="33"/>
      <c r="AA213" s="33"/>
      <c r="AB213" s="33"/>
      <c r="AC213" s="33"/>
      <c r="AD213" s="33"/>
      <c r="AE213" s="33"/>
      <c r="AF213" s="33"/>
      <c r="AG213" s="33"/>
    </row>
    <row r="214" spans="1:33" ht="15">
      <c r="A214" s="33"/>
      <c r="B214" s="33"/>
      <c r="C214" s="33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3"/>
      <c r="P214" s="33"/>
      <c r="Q214" s="33"/>
      <c r="R214" s="33"/>
      <c r="S214" s="33"/>
      <c r="T214" s="33"/>
      <c r="U214" s="33"/>
      <c r="V214" s="33"/>
      <c r="W214" s="33"/>
      <c r="X214" s="33"/>
      <c r="Y214" s="33"/>
      <c r="Z214" s="33"/>
      <c r="AA214" s="33"/>
      <c r="AB214" s="33"/>
      <c r="AC214" s="33"/>
      <c r="AD214" s="33"/>
      <c r="AE214" s="33"/>
      <c r="AF214" s="33"/>
      <c r="AG214" s="33"/>
    </row>
    <row r="215" spans="1:33" ht="15">
      <c r="A215" s="33"/>
      <c r="B215" s="33"/>
      <c r="C215" s="33"/>
      <c r="D215" s="33"/>
      <c r="E215" s="33"/>
      <c r="F215" s="33"/>
      <c r="G215" s="33"/>
      <c r="H215" s="33"/>
      <c r="I215" s="33"/>
      <c r="J215" s="33"/>
      <c r="K215" s="33"/>
      <c r="L215" s="33"/>
      <c r="M215" s="33"/>
      <c r="N215" s="33"/>
      <c r="O215" s="33"/>
      <c r="P215" s="33"/>
      <c r="Q215" s="33"/>
      <c r="R215" s="33"/>
      <c r="S215" s="33"/>
      <c r="T215" s="33"/>
      <c r="U215" s="33"/>
      <c r="V215" s="33"/>
      <c r="W215" s="33"/>
      <c r="X215" s="33"/>
      <c r="Y215" s="33"/>
      <c r="Z215" s="33"/>
      <c r="AA215" s="33"/>
      <c r="AB215" s="33"/>
      <c r="AC215" s="33"/>
      <c r="AD215" s="33"/>
      <c r="AE215" s="33"/>
      <c r="AF215" s="33"/>
      <c r="AG215" s="33"/>
    </row>
    <row r="216" spans="1:33" ht="15">
      <c r="A216" s="33"/>
      <c r="B216" s="33"/>
      <c r="C216" s="33"/>
      <c r="D216" s="33"/>
      <c r="E216" s="33"/>
      <c r="F216" s="33"/>
      <c r="G216" s="33"/>
      <c r="H216" s="33"/>
      <c r="I216" s="33"/>
      <c r="J216" s="33"/>
      <c r="K216" s="33"/>
      <c r="L216" s="33"/>
      <c r="M216" s="33"/>
      <c r="N216" s="33"/>
      <c r="O216" s="33"/>
      <c r="P216" s="33"/>
      <c r="Q216" s="33"/>
      <c r="R216" s="33"/>
      <c r="S216" s="33"/>
      <c r="T216" s="33"/>
      <c r="U216" s="33"/>
      <c r="V216" s="33"/>
      <c r="W216" s="33"/>
      <c r="X216" s="33"/>
      <c r="Y216" s="33"/>
      <c r="Z216" s="33"/>
      <c r="AA216" s="33"/>
      <c r="AB216" s="33"/>
      <c r="AC216" s="33"/>
      <c r="AD216" s="33"/>
      <c r="AE216" s="33"/>
      <c r="AF216" s="33"/>
      <c r="AG216" s="33"/>
    </row>
    <row r="217" spans="1:33" ht="15">
      <c r="A217" s="33"/>
      <c r="B217" s="33"/>
      <c r="C217" s="33"/>
      <c r="D217" s="33"/>
      <c r="E217" s="33"/>
      <c r="F217" s="33"/>
      <c r="G217" s="33"/>
      <c r="H217" s="33"/>
      <c r="I217" s="33"/>
      <c r="J217" s="33"/>
      <c r="K217" s="33"/>
      <c r="L217" s="33"/>
      <c r="M217" s="33"/>
      <c r="N217" s="33"/>
      <c r="O217" s="33"/>
      <c r="P217" s="33"/>
      <c r="Q217" s="33"/>
      <c r="R217" s="33"/>
      <c r="S217" s="33"/>
      <c r="T217" s="33"/>
      <c r="U217" s="33"/>
      <c r="V217" s="33"/>
      <c r="W217" s="33"/>
      <c r="X217" s="33"/>
      <c r="Y217" s="33"/>
      <c r="Z217" s="33"/>
      <c r="AA217" s="33"/>
      <c r="AB217" s="33"/>
      <c r="AC217" s="33"/>
      <c r="AD217" s="33"/>
      <c r="AE217" s="33"/>
      <c r="AF217" s="33"/>
      <c r="AG217" s="33"/>
    </row>
    <row r="218" spans="1:33" ht="15">
      <c r="A218" s="33"/>
      <c r="B218" s="33"/>
      <c r="C218" s="33"/>
      <c r="D218" s="33"/>
      <c r="E218" s="33"/>
      <c r="F218" s="33"/>
      <c r="G218" s="33"/>
      <c r="H218" s="33"/>
      <c r="I218" s="33"/>
      <c r="J218" s="33"/>
      <c r="K218" s="33"/>
      <c r="L218" s="33"/>
      <c r="M218" s="33"/>
      <c r="N218" s="33"/>
      <c r="O218" s="33"/>
      <c r="P218" s="33"/>
      <c r="Q218" s="33"/>
      <c r="R218" s="33"/>
      <c r="S218" s="33"/>
      <c r="T218" s="33"/>
      <c r="U218" s="33"/>
      <c r="V218" s="33"/>
      <c r="W218" s="33"/>
      <c r="X218" s="33"/>
      <c r="Y218" s="33"/>
      <c r="Z218" s="33"/>
      <c r="AA218" s="33"/>
      <c r="AB218" s="33"/>
      <c r="AC218" s="33"/>
      <c r="AD218" s="33"/>
      <c r="AE218" s="33"/>
      <c r="AF218" s="33"/>
      <c r="AG218" s="33"/>
    </row>
    <row r="219" spans="1:33" ht="15">
      <c r="A219" s="33"/>
      <c r="B219" s="33"/>
      <c r="C219" s="33"/>
      <c r="D219" s="33"/>
      <c r="E219" s="33"/>
      <c r="F219" s="33"/>
      <c r="G219" s="33"/>
      <c r="H219" s="33"/>
      <c r="I219" s="33"/>
      <c r="J219" s="33"/>
      <c r="K219" s="33"/>
      <c r="L219" s="33"/>
      <c r="M219" s="33"/>
      <c r="N219" s="33"/>
      <c r="O219" s="33"/>
      <c r="P219" s="33"/>
      <c r="Q219" s="33"/>
      <c r="R219" s="33"/>
      <c r="S219" s="33"/>
      <c r="T219" s="33"/>
      <c r="U219" s="33"/>
      <c r="V219" s="33"/>
      <c r="W219" s="33"/>
      <c r="X219" s="33"/>
      <c r="Y219" s="33"/>
      <c r="Z219" s="33"/>
      <c r="AA219" s="33"/>
      <c r="AB219" s="33"/>
      <c r="AC219" s="33"/>
      <c r="AD219" s="33"/>
      <c r="AE219" s="33"/>
      <c r="AF219" s="33"/>
      <c r="AG219" s="33"/>
    </row>
    <row r="220" spans="1:33" ht="15">
      <c r="A220" s="33"/>
      <c r="B220" s="33"/>
      <c r="C220" s="33"/>
      <c r="D220" s="33"/>
      <c r="E220" s="33"/>
      <c r="F220" s="33"/>
      <c r="G220" s="33"/>
      <c r="H220" s="33"/>
      <c r="I220" s="33"/>
      <c r="J220" s="33"/>
      <c r="K220" s="33"/>
      <c r="L220" s="33"/>
      <c r="M220" s="33"/>
      <c r="N220" s="33"/>
      <c r="O220" s="33"/>
      <c r="P220" s="33"/>
      <c r="Q220" s="33"/>
      <c r="R220" s="33"/>
      <c r="S220" s="33"/>
      <c r="T220" s="33"/>
      <c r="U220" s="33"/>
      <c r="V220" s="33"/>
      <c r="W220" s="33"/>
      <c r="X220" s="33"/>
      <c r="Y220" s="33"/>
      <c r="Z220" s="33"/>
      <c r="AA220" s="33"/>
      <c r="AB220" s="33"/>
      <c r="AC220" s="33"/>
      <c r="AD220" s="33"/>
      <c r="AE220" s="33"/>
      <c r="AF220" s="33"/>
      <c r="AG220" s="33"/>
    </row>
    <row r="221" spans="1:33" ht="15">
      <c r="A221" s="33"/>
      <c r="B221" s="33"/>
      <c r="C221" s="33"/>
      <c r="D221" s="33"/>
      <c r="E221" s="33"/>
      <c r="F221" s="33"/>
      <c r="G221" s="33"/>
      <c r="H221" s="33"/>
      <c r="I221" s="33"/>
      <c r="J221" s="33"/>
      <c r="K221" s="33"/>
      <c r="L221" s="33"/>
      <c r="M221" s="33"/>
      <c r="N221" s="33"/>
      <c r="O221" s="33"/>
      <c r="P221" s="33"/>
      <c r="Q221" s="33"/>
      <c r="R221" s="33"/>
      <c r="S221" s="33"/>
      <c r="T221" s="33"/>
      <c r="U221" s="33"/>
      <c r="V221" s="33"/>
      <c r="W221" s="33"/>
      <c r="X221" s="33"/>
      <c r="Y221" s="33"/>
      <c r="Z221" s="33"/>
      <c r="AA221" s="33"/>
      <c r="AB221" s="33"/>
      <c r="AC221" s="33"/>
      <c r="AD221" s="33"/>
      <c r="AE221" s="33"/>
      <c r="AF221" s="33"/>
      <c r="AG221" s="33"/>
    </row>
    <row r="222" spans="1:33" ht="15">
      <c r="A222" s="33"/>
      <c r="B222" s="33"/>
      <c r="C222" s="33"/>
      <c r="D222" s="33"/>
      <c r="E222" s="33"/>
      <c r="F222" s="33"/>
      <c r="G222" s="33"/>
      <c r="H222" s="33"/>
      <c r="I222" s="33"/>
      <c r="J222" s="33"/>
      <c r="K222" s="33"/>
      <c r="L222" s="33"/>
      <c r="M222" s="33"/>
      <c r="N222" s="33"/>
      <c r="O222" s="33"/>
      <c r="P222" s="33"/>
      <c r="Q222" s="33"/>
      <c r="R222" s="33"/>
      <c r="S222" s="33"/>
      <c r="T222" s="33"/>
      <c r="U222" s="33"/>
      <c r="V222" s="33"/>
      <c r="W222" s="33"/>
      <c r="X222" s="33"/>
      <c r="Y222" s="33"/>
      <c r="Z222" s="33"/>
      <c r="AA222" s="33"/>
      <c r="AB222" s="33"/>
      <c r="AC222" s="33"/>
      <c r="AD222" s="33"/>
      <c r="AE222" s="33"/>
      <c r="AF222" s="33"/>
      <c r="AG222" s="33"/>
    </row>
    <row r="223" spans="1:33" ht="15">
      <c r="A223" s="33"/>
      <c r="B223" s="33"/>
      <c r="C223" s="33"/>
      <c r="D223" s="33"/>
      <c r="E223" s="33"/>
      <c r="F223" s="33"/>
      <c r="G223" s="33"/>
      <c r="H223" s="33"/>
      <c r="I223" s="33"/>
      <c r="J223" s="33"/>
      <c r="K223" s="33"/>
      <c r="L223" s="33"/>
      <c r="M223" s="33"/>
      <c r="N223" s="33"/>
      <c r="O223" s="33"/>
      <c r="P223" s="33"/>
      <c r="Q223" s="33"/>
      <c r="R223" s="33"/>
      <c r="S223" s="33"/>
      <c r="T223" s="33"/>
      <c r="U223" s="33"/>
      <c r="V223" s="33"/>
      <c r="W223" s="33"/>
      <c r="X223" s="33"/>
      <c r="Y223" s="33"/>
      <c r="Z223" s="33"/>
      <c r="AA223" s="33"/>
      <c r="AB223" s="33"/>
      <c r="AC223" s="33"/>
      <c r="AD223" s="33"/>
      <c r="AE223" s="33"/>
      <c r="AF223" s="33"/>
      <c r="AG223" s="33"/>
    </row>
    <row r="224" spans="1:33" ht="15">
      <c r="A224" s="33"/>
      <c r="B224" s="33"/>
      <c r="C224" s="33"/>
      <c r="D224" s="33"/>
      <c r="E224" s="33"/>
      <c r="F224" s="33"/>
      <c r="G224" s="33"/>
      <c r="H224" s="33"/>
      <c r="I224" s="33"/>
      <c r="J224" s="33"/>
      <c r="K224" s="33"/>
      <c r="L224" s="33"/>
      <c r="M224" s="33"/>
      <c r="N224" s="33"/>
      <c r="O224" s="33"/>
      <c r="P224" s="33"/>
      <c r="Q224" s="33"/>
      <c r="R224" s="33"/>
      <c r="S224" s="33"/>
      <c r="T224" s="33"/>
      <c r="U224" s="33"/>
      <c r="V224" s="33"/>
      <c r="W224" s="33"/>
      <c r="X224" s="33"/>
      <c r="Y224" s="33"/>
      <c r="Z224" s="33"/>
      <c r="AA224" s="33"/>
      <c r="AB224" s="33"/>
      <c r="AC224" s="33"/>
      <c r="AD224" s="33"/>
      <c r="AE224" s="33"/>
      <c r="AF224" s="33"/>
      <c r="AG224" s="33"/>
    </row>
    <row r="225" spans="1:33" ht="15">
      <c r="A225" s="33"/>
      <c r="B225" s="33"/>
      <c r="C225" s="33"/>
      <c r="D225" s="33"/>
      <c r="E225" s="33"/>
      <c r="F225" s="33"/>
      <c r="G225" s="33"/>
      <c r="H225" s="33"/>
      <c r="I225" s="33"/>
      <c r="J225" s="33"/>
      <c r="K225" s="33"/>
      <c r="L225" s="33"/>
      <c r="M225" s="33"/>
      <c r="N225" s="33"/>
      <c r="O225" s="33"/>
      <c r="P225" s="33"/>
      <c r="Q225" s="33"/>
      <c r="R225" s="33"/>
      <c r="S225" s="33"/>
      <c r="T225" s="33"/>
      <c r="U225" s="33"/>
      <c r="V225" s="33"/>
      <c r="W225" s="33"/>
      <c r="X225" s="33"/>
      <c r="Y225" s="33"/>
      <c r="Z225" s="33"/>
      <c r="AA225" s="33"/>
      <c r="AB225" s="33"/>
      <c r="AC225" s="33"/>
      <c r="AD225" s="33"/>
      <c r="AE225" s="33"/>
      <c r="AF225" s="33"/>
      <c r="AG225" s="33"/>
    </row>
    <row r="226" spans="1:33" ht="15">
      <c r="A226" s="33"/>
      <c r="B226" s="33"/>
      <c r="C226" s="33"/>
      <c r="D226" s="33"/>
      <c r="E226" s="33"/>
      <c r="F226" s="33"/>
      <c r="G226" s="33"/>
      <c r="H226" s="33"/>
      <c r="I226" s="33"/>
      <c r="J226" s="33"/>
      <c r="K226" s="33"/>
      <c r="L226" s="33"/>
      <c r="M226" s="33"/>
      <c r="N226" s="33"/>
      <c r="O226" s="33"/>
      <c r="P226" s="33"/>
      <c r="Q226" s="33"/>
      <c r="R226" s="33"/>
      <c r="S226" s="33"/>
      <c r="T226" s="33"/>
      <c r="U226" s="33"/>
      <c r="V226" s="33"/>
      <c r="W226" s="33"/>
      <c r="X226" s="33"/>
      <c r="Y226" s="33"/>
      <c r="Z226" s="33"/>
      <c r="AA226" s="33"/>
      <c r="AB226" s="33"/>
      <c r="AC226" s="33"/>
      <c r="AD226" s="33"/>
      <c r="AE226" s="33"/>
      <c r="AF226" s="33"/>
      <c r="AG226" s="33"/>
    </row>
    <row r="227" spans="1:33" ht="15">
      <c r="A227" s="33"/>
      <c r="B227" s="33"/>
      <c r="C227" s="33"/>
      <c r="D227" s="33"/>
      <c r="E227" s="33"/>
      <c r="F227" s="33"/>
      <c r="G227" s="33"/>
      <c r="H227" s="33"/>
      <c r="I227" s="33"/>
      <c r="J227" s="33"/>
      <c r="K227" s="33"/>
      <c r="L227" s="33"/>
      <c r="M227" s="33"/>
      <c r="N227" s="33"/>
      <c r="O227" s="33"/>
      <c r="P227" s="33"/>
      <c r="Q227" s="33"/>
      <c r="R227" s="33"/>
      <c r="S227" s="33"/>
      <c r="T227" s="33"/>
      <c r="U227" s="33"/>
      <c r="V227" s="33"/>
      <c r="W227" s="33"/>
      <c r="X227" s="33"/>
      <c r="Y227" s="33"/>
      <c r="Z227" s="33"/>
      <c r="AA227" s="33"/>
      <c r="AB227" s="33"/>
      <c r="AC227" s="33"/>
      <c r="AD227" s="33"/>
      <c r="AE227" s="33"/>
      <c r="AF227" s="33"/>
      <c r="AG227" s="33"/>
    </row>
    <row r="228" spans="1:33" ht="15">
      <c r="A228" s="33"/>
      <c r="B228" s="33"/>
      <c r="C228" s="33"/>
      <c r="D228" s="33"/>
      <c r="E228" s="33"/>
      <c r="F228" s="33"/>
      <c r="G228" s="33"/>
      <c r="H228" s="33"/>
      <c r="I228" s="33"/>
      <c r="J228" s="33"/>
      <c r="K228" s="33"/>
      <c r="L228" s="33"/>
      <c r="M228" s="33"/>
      <c r="N228" s="33"/>
      <c r="O228" s="33"/>
      <c r="P228" s="33"/>
      <c r="Q228" s="33"/>
      <c r="R228" s="33"/>
      <c r="S228" s="33"/>
      <c r="T228" s="33"/>
      <c r="U228" s="33"/>
      <c r="V228" s="33"/>
      <c r="W228" s="33"/>
      <c r="X228" s="33"/>
      <c r="Y228" s="33"/>
      <c r="Z228" s="33"/>
      <c r="AA228" s="33"/>
      <c r="AB228" s="33"/>
      <c r="AC228" s="33"/>
      <c r="AD228" s="33"/>
      <c r="AE228" s="33"/>
      <c r="AF228" s="33"/>
      <c r="AG228" s="33"/>
    </row>
    <row r="229" spans="1:33" ht="15">
      <c r="A229" s="33"/>
      <c r="B229" s="33"/>
      <c r="C229" s="33"/>
      <c r="D229" s="33"/>
      <c r="E229" s="33"/>
      <c r="F229" s="33"/>
      <c r="G229" s="33"/>
      <c r="H229" s="33"/>
      <c r="I229" s="33"/>
      <c r="J229" s="33"/>
      <c r="K229" s="33"/>
      <c r="L229" s="33"/>
      <c r="M229" s="33"/>
      <c r="N229" s="33"/>
      <c r="O229" s="33"/>
      <c r="P229" s="33"/>
      <c r="Q229" s="33"/>
      <c r="R229" s="33"/>
      <c r="S229" s="33"/>
      <c r="T229" s="33"/>
      <c r="U229" s="33"/>
      <c r="V229" s="33"/>
      <c r="W229" s="33"/>
      <c r="X229" s="33"/>
      <c r="Y229" s="33"/>
      <c r="Z229" s="33"/>
      <c r="AA229" s="33"/>
      <c r="AB229" s="33"/>
      <c r="AC229" s="33"/>
      <c r="AD229" s="33"/>
      <c r="AE229" s="33"/>
      <c r="AF229" s="33"/>
      <c r="AG229" s="33"/>
    </row>
    <row r="230" spans="1:33" ht="15">
      <c r="A230" s="33"/>
      <c r="B230" s="33"/>
      <c r="C230" s="33"/>
      <c r="D230" s="33"/>
      <c r="E230" s="33"/>
      <c r="F230" s="33"/>
      <c r="G230" s="33"/>
      <c r="H230" s="33"/>
      <c r="I230" s="33"/>
      <c r="J230" s="33"/>
      <c r="K230" s="33"/>
      <c r="L230" s="33"/>
      <c r="M230" s="33"/>
      <c r="N230" s="33"/>
      <c r="O230" s="33"/>
      <c r="P230" s="33"/>
      <c r="Q230" s="33"/>
      <c r="R230" s="33"/>
      <c r="S230" s="33"/>
      <c r="T230" s="33"/>
      <c r="U230" s="33"/>
      <c r="V230" s="33"/>
      <c r="W230" s="33"/>
      <c r="X230" s="33"/>
      <c r="Y230" s="33"/>
      <c r="Z230" s="33"/>
      <c r="AA230" s="33"/>
      <c r="AB230" s="33"/>
      <c r="AC230" s="33"/>
      <c r="AD230" s="33"/>
      <c r="AE230" s="33"/>
      <c r="AF230" s="33"/>
      <c r="AG230" s="33"/>
    </row>
    <row r="231" spans="1:33" ht="15">
      <c r="A231" s="33"/>
      <c r="B231" s="33"/>
      <c r="C231" s="33"/>
      <c r="D231" s="33"/>
      <c r="E231" s="33"/>
      <c r="F231" s="33"/>
      <c r="G231" s="33"/>
      <c r="H231" s="33"/>
      <c r="I231" s="33"/>
      <c r="J231" s="33"/>
      <c r="K231" s="33"/>
      <c r="L231" s="33"/>
      <c r="M231" s="33"/>
      <c r="N231" s="33"/>
      <c r="O231" s="33"/>
      <c r="P231" s="33"/>
      <c r="Q231" s="33"/>
      <c r="R231" s="33"/>
      <c r="S231" s="33"/>
      <c r="T231" s="33"/>
      <c r="U231" s="33"/>
      <c r="V231" s="33"/>
      <c r="W231" s="33"/>
      <c r="X231" s="33"/>
      <c r="Y231" s="33"/>
      <c r="Z231" s="33"/>
      <c r="AA231" s="33"/>
      <c r="AB231" s="33"/>
      <c r="AC231" s="33"/>
      <c r="AD231" s="33"/>
      <c r="AE231" s="33"/>
      <c r="AF231" s="33"/>
      <c r="AG231" s="33"/>
    </row>
    <row r="232" spans="1:33" ht="15">
      <c r="A232" s="33"/>
      <c r="B232" s="33"/>
      <c r="C232" s="33"/>
      <c r="D232" s="33"/>
      <c r="E232" s="33"/>
      <c r="F232" s="33"/>
      <c r="G232" s="33"/>
      <c r="H232" s="33"/>
      <c r="I232" s="33"/>
      <c r="J232" s="33"/>
      <c r="K232" s="33"/>
      <c r="L232" s="33"/>
      <c r="M232" s="33"/>
      <c r="N232" s="33"/>
      <c r="O232" s="33"/>
      <c r="P232" s="33"/>
      <c r="Q232" s="33"/>
      <c r="R232" s="33"/>
      <c r="S232" s="33"/>
      <c r="T232" s="33"/>
      <c r="U232" s="33"/>
      <c r="V232" s="33"/>
      <c r="W232" s="33"/>
      <c r="X232" s="33"/>
      <c r="Y232" s="33"/>
      <c r="Z232" s="33"/>
      <c r="AA232" s="33"/>
      <c r="AB232" s="33"/>
      <c r="AC232" s="33"/>
      <c r="AD232" s="33"/>
      <c r="AE232" s="33"/>
      <c r="AF232" s="33"/>
      <c r="AG232" s="33"/>
    </row>
    <row r="233" spans="1:33" ht="15">
      <c r="A233" s="33"/>
      <c r="B233" s="33"/>
      <c r="C233" s="33"/>
      <c r="D233" s="33"/>
      <c r="E233" s="33"/>
      <c r="F233" s="33"/>
      <c r="G233" s="33"/>
      <c r="H233" s="33"/>
      <c r="I233" s="33"/>
      <c r="J233" s="33"/>
      <c r="K233" s="33"/>
      <c r="L233" s="33"/>
      <c r="M233" s="33"/>
      <c r="N233" s="33"/>
      <c r="O233" s="33"/>
      <c r="P233" s="33"/>
      <c r="Q233" s="33"/>
      <c r="R233" s="33"/>
      <c r="S233" s="33"/>
      <c r="T233" s="33"/>
      <c r="U233" s="33"/>
      <c r="V233" s="33"/>
      <c r="W233" s="33"/>
      <c r="X233" s="33"/>
      <c r="Y233" s="33"/>
      <c r="Z233" s="33"/>
      <c r="AA233" s="33"/>
      <c r="AB233" s="33"/>
      <c r="AC233" s="33"/>
      <c r="AD233" s="33"/>
      <c r="AE233" s="33"/>
      <c r="AF233" s="33"/>
      <c r="AG233" s="33"/>
    </row>
    <row r="234" spans="1:33" ht="15">
      <c r="A234" s="33"/>
      <c r="B234" s="33"/>
      <c r="C234" s="33"/>
      <c r="D234" s="33"/>
      <c r="E234" s="33"/>
      <c r="F234" s="33"/>
      <c r="G234" s="33"/>
      <c r="H234" s="33"/>
      <c r="I234" s="33"/>
      <c r="J234" s="33"/>
      <c r="K234" s="33"/>
      <c r="L234" s="33"/>
      <c r="M234" s="33"/>
      <c r="N234" s="33"/>
      <c r="O234" s="33"/>
      <c r="P234" s="33"/>
      <c r="Q234" s="33"/>
      <c r="R234" s="33"/>
      <c r="S234" s="33"/>
      <c r="T234" s="33"/>
      <c r="U234" s="33"/>
      <c r="V234" s="33"/>
      <c r="W234" s="33"/>
      <c r="X234" s="33"/>
      <c r="Y234" s="33"/>
      <c r="Z234" s="33"/>
      <c r="AA234" s="33"/>
      <c r="AB234" s="33"/>
      <c r="AC234" s="33"/>
      <c r="AD234" s="33"/>
      <c r="AE234" s="33"/>
      <c r="AF234" s="33"/>
      <c r="AG234" s="33"/>
    </row>
  </sheetData>
  <sheetProtection/>
  <mergeCells count="11">
    <mergeCell ref="F50:G50"/>
    <mergeCell ref="B51:C51"/>
    <mergeCell ref="A3:G3"/>
    <mergeCell ref="A6:A12"/>
    <mergeCell ref="B6:B12"/>
    <mergeCell ref="C6:C12"/>
    <mergeCell ref="D6:D12"/>
    <mergeCell ref="E6:E12"/>
    <mergeCell ref="F6:F12"/>
    <mergeCell ref="G6:G12"/>
    <mergeCell ref="F51:G51"/>
  </mergeCells>
  <hyperlinks>
    <hyperlink ref="E51" r:id="rId1" display="helena.hanzalova@ddmliberec.cz"/>
  </hyperlinks>
  <printOptions/>
  <pageMargins left="0.75" right="0.75" top="1" bottom="1" header="0.4921259845" footer="0.4921259845"/>
  <pageSetup fitToHeight="1" fitToWidth="1" horizontalDpi="600" verticalDpi="600" orientation="portrait" paperSize="9" scale="42"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5"/>
  </sheetPr>
  <dimension ref="A1:L48"/>
  <sheetViews>
    <sheetView view="pageBreakPreview" zoomScale="60" zoomScalePageLayoutView="0" workbookViewId="0" topLeftCell="A1">
      <selection activeCell="K25" sqref="K25"/>
    </sheetView>
  </sheetViews>
  <sheetFormatPr defaultColWidth="9.140625" defaultRowHeight="12.75"/>
  <cols>
    <col min="1" max="1" width="36.8515625" style="0" customWidth="1"/>
    <col min="2" max="2" width="4.8515625" style="0" customWidth="1"/>
    <col min="3" max="3" width="22.421875" style="0" customWidth="1"/>
    <col min="4" max="4" width="17.57421875" style="0" customWidth="1"/>
    <col min="5" max="5" width="3.140625" style="0" customWidth="1"/>
    <col min="6" max="6" width="6.421875" style="0" customWidth="1"/>
    <col min="10" max="10" width="13.140625" style="0" bestFit="1" customWidth="1"/>
  </cols>
  <sheetData>
    <row r="1" spans="1:8" ht="27.75" customHeight="1">
      <c r="A1" s="334" t="s">
        <v>409</v>
      </c>
      <c r="B1" s="334"/>
      <c r="C1" s="334"/>
      <c r="D1" s="335"/>
      <c r="G1" s="336" t="s">
        <v>410</v>
      </c>
      <c r="H1" s="337">
        <v>1485</v>
      </c>
    </row>
    <row r="2" spans="1:10" ht="18.75" customHeight="1">
      <c r="A2" s="338" t="s">
        <v>411</v>
      </c>
      <c r="B2" s="430"/>
      <c r="C2" s="430"/>
      <c r="D2" s="430"/>
      <c r="E2" s="430"/>
      <c r="F2" s="430"/>
      <c r="G2" s="430"/>
      <c r="H2" s="430"/>
      <c r="J2" s="339"/>
    </row>
    <row r="3" spans="1:8" ht="18.75" customHeight="1">
      <c r="A3" t="s">
        <v>502</v>
      </c>
      <c r="B3" s="430"/>
      <c r="C3" s="430"/>
      <c r="D3" s="430"/>
      <c r="E3" s="430"/>
      <c r="F3" s="430"/>
      <c r="G3" s="430"/>
      <c r="H3" s="430"/>
    </row>
    <row r="4" spans="1:4" ht="17.25" customHeight="1">
      <c r="A4" s="191"/>
      <c r="B4" s="135"/>
      <c r="C4" s="135"/>
      <c r="D4" s="135"/>
    </row>
    <row r="5" spans="1:2" ht="15.75">
      <c r="A5" s="340" t="s">
        <v>412</v>
      </c>
      <c r="B5" s="341"/>
    </row>
    <row r="6" spans="1:4" ht="22.5" customHeight="1">
      <c r="A6" s="342" t="s">
        <v>413</v>
      </c>
      <c r="B6" s="191" t="s">
        <v>414</v>
      </c>
      <c r="C6" s="343">
        <v>153968.62</v>
      </c>
      <c r="D6" s="191" t="s">
        <v>415</v>
      </c>
    </row>
    <row r="7" ht="15.75" customHeight="1">
      <c r="A7" s="191" t="s">
        <v>416</v>
      </c>
    </row>
    <row r="8" spans="1:12" ht="77.25" customHeight="1">
      <c r="A8" s="405"/>
      <c r="B8" s="406"/>
      <c r="C8" s="406"/>
      <c r="D8" s="406"/>
      <c r="E8" s="406"/>
      <c r="F8" s="406"/>
      <c r="G8" s="406"/>
      <c r="H8" s="407"/>
      <c r="K8" s="124"/>
      <c r="L8" s="344"/>
    </row>
    <row r="9" spans="1:3" ht="26.25" customHeight="1">
      <c r="A9" s="345"/>
      <c r="B9" s="346"/>
      <c r="C9" s="346"/>
    </row>
    <row r="10" spans="1:12" ht="21.75" customHeight="1">
      <c r="A10" s="342" t="s">
        <v>417</v>
      </c>
      <c r="B10" s="191" t="s">
        <v>414</v>
      </c>
      <c r="C10" s="343">
        <v>53055.72</v>
      </c>
      <c r="D10" s="191" t="s">
        <v>415</v>
      </c>
      <c r="L10" s="347"/>
    </row>
    <row r="11" ht="15.75" customHeight="1">
      <c r="A11" s="191" t="s">
        <v>418</v>
      </c>
    </row>
    <row r="12" spans="1:8" ht="75.75" customHeight="1">
      <c r="A12" s="408"/>
      <c r="B12" s="409"/>
      <c r="C12" s="409"/>
      <c r="D12" s="409"/>
      <c r="E12" s="409"/>
      <c r="F12" s="409"/>
      <c r="G12" s="409"/>
      <c r="H12" s="410"/>
    </row>
    <row r="13" ht="27.75" customHeight="1"/>
    <row r="14" spans="1:12" ht="19.5" customHeight="1">
      <c r="A14" s="432" t="s">
        <v>419</v>
      </c>
      <c r="B14" s="433"/>
      <c r="C14" s="348">
        <v>207024.34</v>
      </c>
      <c r="D14" s="191"/>
      <c r="L14" s="339"/>
    </row>
    <row r="15" spans="1:3" ht="19.5" customHeight="1">
      <c r="A15" s="434" t="s">
        <v>420</v>
      </c>
      <c r="B15" s="435"/>
      <c r="C15" s="349">
        <v>0</v>
      </c>
    </row>
    <row r="16" spans="1:10" ht="19.5" customHeight="1">
      <c r="A16" s="436" t="s">
        <v>421</v>
      </c>
      <c r="B16" s="437"/>
      <c r="C16" s="350">
        <f>C14-C15</f>
        <v>207024.34</v>
      </c>
      <c r="J16" s="351"/>
    </row>
    <row r="17" spans="1:4" ht="15.75" customHeight="1">
      <c r="A17" s="352"/>
      <c r="B17" s="352"/>
      <c r="C17" s="353"/>
      <c r="D17" s="191"/>
    </row>
    <row r="18" ht="15.75" customHeight="1"/>
    <row r="19" spans="1:5" ht="19.5" customHeight="1">
      <c r="A19" s="354" t="s">
        <v>422</v>
      </c>
      <c r="B19" s="355"/>
      <c r="C19" s="355"/>
      <c r="D19" s="356"/>
      <c r="E19" s="356"/>
    </row>
    <row r="20" ht="5.25" customHeight="1" thickBot="1"/>
    <row r="21" spans="1:4" ht="32.25" customHeight="1" thickBot="1">
      <c r="A21" s="357" t="s">
        <v>423</v>
      </c>
      <c r="B21" s="357"/>
      <c r="C21" s="358" t="s">
        <v>424</v>
      </c>
      <c r="D21" s="359" t="s">
        <v>425</v>
      </c>
    </row>
    <row r="22" spans="1:4" ht="19.5" customHeight="1">
      <c r="A22" s="360" t="s">
        <v>426</v>
      </c>
      <c r="B22" s="361"/>
      <c r="C22" s="362">
        <v>0</v>
      </c>
      <c r="D22" s="363">
        <f>C22/C16</f>
        <v>0</v>
      </c>
    </row>
    <row r="23" spans="1:4" ht="19.5" customHeight="1">
      <c r="A23" s="502" t="s">
        <v>427</v>
      </c>
      <c r="B23" s="364"/>
      <c r="C23" s="365">
        <v>0</v>
      </c>
      <c r="D23" s="366">
        <f>C23/C16</f>
        <v>0</v>
      </c>
    </row>
    <row r="24" spans="1:6" ht="19.5" customHeight="1">
      <c r="A24" s="502" t="s">
        <v>428</v>
      </c>
      <c r="B24" s="503"/>
      <c r="C24" s="367">
        <v>165619.47</v>
      </c>
      <c r="D24" s="366">
        <f>C24/C16</f>
        <v>0.7999999903393002</v>
      </c>
      <c r="E24" s="368"/>
      <c r="F24" s="369"/>
    </row>
    <row r="25" spans="1:6" ht="19.5" customHeight="1" thickBot="1">
      <c r="A25" s="504" t="s">
        <v>429</v>
      </c>
      <c r="B25" s="370"/>
      <c r="C25" s="371">
        <v>41404.87</v>
      </c>
      <c r="D25" s="372">
        <f>C25/C16</f>
        <v>0.2000000096606998</v>
      </c>
      <c r="F25" s="369"/>
    </row>
    <row r="26" spans="2:4" ht="18" customHeight="1">
      <c r="B26" s="336" t="s">
        <v>430</v>
      </c>
      <c r="C26" s="373">
        <f>C22+C23+C24+C25</f>
        <v>207024.34</v>
      </c>
      <c r="D26" s="374">
        <f>D22+D23+D24+D25</f>
        <v>1</v>
      </c>
    </row>
    <row r="27" spans="2:4" ht="18" customHeight="1">
      <c r="B27" s="336"/>
      <c r="C27" s="375"/>
      <c r="D27" s="376"/>
    </row>
    <row r="28" spans="1:4" ht="19.5" customHeight="1">
      <c r="A28" s="438" t="s">
        <v>431</v>
      </c>
      <c r="B28" s="438"/>
      <c r="D28" s="376"/>
    </row>
    <row r="29" spans="2:4" ht="7.5" customHeight="1">
      <c r="B29" s="135"/>
      <c r="C29" s="135"/>
      <c r="D29" s="376"/>
    </row>
    <row r="30" spans="1:4" ht="18" customHeight="1">
      <c r="A30" s="357" t="s">
        <v>432</v>
      </c>
      <c r="B30" s="364"/>
      <c r="C30" s="377">
        <f>C32+C33+C34+C35</f>
        <v>0</v>
      </c>
      <c r="D30" s="376"/>
    </row>
    <row r="31" spans="1:4" ht="18" customHeight="1">
      <c r="A31" s="411" t="s">
        <v>433</v>
      </c>
      <c r="B31" s="431"/>
      <c r="C31" s="378"/>
      <c r="D31" s="376"/>
    </row>
    <row r="32" spans="1:4" ht="18" customHeight="1">
      <c r="A32" s="379" t="s">
        <v>434</v>
      </c>
      <c r="B32" s="380"/>
      <c r="C32" s="381">
        <v>0</v>
      </c>
      <c r="D32" s="376"/>
    </row>
    <row r="33" spans="1:4" ht="18" customHeight="1">
      <c r="A33" s="379" t="s">
        <v>435</v>
      </c>
      <c r="B33" s="380"/>
      <c r="C33" s="381">
        <v>0</v>
      </c>
      <c r="D33" s="376"/>
    </row>
    <row r="34" spans="1:4" ht="18" customHeight="1">
      <c r="A34" s="379" t="s">
        <v>436</v>
      </c>
      <c r="B34" s="380"/>
      <c r="C34" s="382">
        <v>0</v>
      </c>
      <c r="D34" s="376"/>
    </row>
    <row r="35" spans="1:4" ht="18" customHeight="1">
      <c r="A35" s="383" t="s">
        <v>437</v>
      </c>
      <c r="B35" s="384"/>
      <c r="C35" s="385">
        <v>0</v>
      </c>
      <c r="D35" s="376"/>
    </row>
    <row r="36" spans="2:4" ht="18" customHeight="1">
      <c r="B36" s="336"/>
      <c r="C36" s="375"/>
      <c r="D36" s="376"/>
    </row>
    <row r="37" spans="1:3" ht="19.5" customHeight="1">
      <c r="A37" s="340" t="s">
        <v>438</v>
      </c>
      <c r="B37" s="341"/>
      <c r="C37" s="341"/>
    </row>
    <row r="38" s="387" customFormat="1" ht="9" customHeight="1" thickBot="1">
      <c r="A38" s="386"/>
    </row>
    <row r="39" spans="1:3" ht="19.5" customHeight="1" thickBot="1">
      <c r="A39" s="388" t="s">
        <v>439</v>
      </c>
      <c r="B39" s="389"/>
      <c r="C39" s="390">
        <f>C40+C43</f>
        <v>0</v>
      </c>
    </row>
    <row r="40" spans="1:3" ht="19.5" customHeight="1">
      <c r="A40" s="391" t="s">
        <v>440</v>
      </c>
      <c r="B40" s="392"/>
      <c r="C40" s="393">
        <f>C42+C41</f>
        <v>0</v>
      </c>
    </row>
    <row r="41" spans="1:3" ht="19.5" customHeight="1">
      <c r="A41" s="394" t="s">
        <v>441</v>
      </c>
      <c r="B41" s="395"/>
      <c r="C41" s="396">
        <v>0</v>
      </c>
    </row>
    <row r="42" spans="1:4" ht="19.5" customHeight="1" thickBot="1">
      <c r="A42" s="394" t="s">
        <v>442</v>
      </c>
      <c r="B42" s="397"/>
      <c r="C42" s="398">
        <v>0</v>
      </c>
      <c r="D42" s="399"/>
    </row>
    <row r="43" spans="1:3" ht="19.5" customHeight="1" thickBot="1">
      <c r="A43" s="400" t="s">
        <v>443</v>
      </c>
      <c r="B43" s="389"/>
      <c r="C43" s="390">
        <v>0</v>
      </c>
    </row>
    <row r="44" spans="1:3" ht="14.25" customHeight="1">
      <c r="A44" s="22"/>
      <c r="B44" s="135"/>
      <c r="C44" s="401"/>
    </row>
    <row r="45" spans="1:4" ht="19.5" customHeight="1">
      <c r="A45" s="336" t="s">
        <v>503</v>
      </c>
      <c r="B45" s="191"/>
      <c r="C45" s="505" t="s">
        <v>467</v>
      </c>
      <c r="D45" s="191" t="s">
        <v>444</v>
      </c>
    </row>
    <row r="46" spans="1:3" ht="19.5" customHeight="1">
      <c r="A46" s="336" t="s">
        <v>54</v>
      </c>
      <c r="B46" s="506"/>
      <c r="C46" s="507">
        <v>482710401</v>
      </c>
    </row>
    <row r="47" spans="1:3" ht="19.5" customHeight="1">
      <c r="A47" s="402" t="s">
        <v>55</v>
      </c>
      <c r="B47" s="191"/>
      <c r="C47" s="496" t="s">
        <v>504</v>
      </c>
    </row>
    <row r="48" spans="1:4" ht="19.5" customHeight="1">
      <c r="A48" s="336" t="s">
        <v>505</v>
      </c>
      <c r="B48" s="191"/>
      <c r="C48" s="505" t="s">
        <v>483</v>
      </c>
      <c r="D48" s="191" t="s">
        <v>445</v>
      </c>
    </row>
  </sheetData>
  <sheetProtection/>
  <mergeCells count="8">
    <mergeCell ref="B2:H3"/>
    <mergeCell ref="A8:H8"/>
    <mergeCell ref="A12:H12"/>
    <mergeCell ref="A31:B31"/>
    <mergeCell ref="A14:B14"/>
    <mergeCell ref="A15:B15"/>
    <mergeCell ref="A16:B16"/>
    <mergeCell ref="A28:B28"/>
  </mergeCells>
  <hyperlinks>
    <hyperlink ref="C47" r:id="rId1" display="helena.hanzalova@ddmliberec cz"/>
  </hyperlinks>
  <printOptions/>
  <pageMargins left="0.75" right="0.75" top="1" bottom="1" header="0.4921259845" footer="0.4921259845"/>
  <pageSetup horizontalDpi="600" verticalDpi="600" orientation="portrait" paperSize="9" scale="60" r:id="rId4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2:I30"/>
  <sheetViews>
    <sheetView zoomScalePageLayoutView="0" workbookViewId="0" topLeftCell="A1">
      <selection activeCell="F41" sqref="F41"/>
    </sheetView>
  </sheetViews>
  <sheetFormatPr defaultColWidth="9.140625" defaultRowHeight="12.75"/>
  <cols>
    <col min="1" max="1" width="14.00390625" style="0" customWidth="1"/>
    <col min="3" max="3" width="16.7109375" style="0" customWidth="1"/>
    <col min="4" max="4" width="19.00390625" style="0" customWidth="1"/>
    <col min="5" max="9" width="16.7109375" style="0" customWidth="1"/>
  </cols>
  <sheetData>
    <row r="2" ht="12.75">
      <c r="I2" s="2" t="s">
        <v>247</v>
      </c>
    </row>
    <row r="3" ht="12.75">
      <c r="A3" s="25" t="s">
        <v>474</v>
      </c>
    </row>
    <row r="5" ht="12.75">
      <c r="D5" s="1" t="s">
        <v>103</v>
      </c>
    </row>
    <row r="7" ht="13.5" thickBot="1">
      <c r="I7" s="87" t="s">
        <v>15</v>
      </c>
    </row>
    <row r="8" spans="1:9" ht="12.75">
      <c r="A8" s="88"/>
      <c r="B8" s="89"/>
      <c r="C8" s="449" t="s">
        <v>475</v>
      </c>
      <c r="D8" s="450" t="s">
        <v>367</v>
      </c>
      <c r="E8" s="450"/>
      <c r="F8" s="451" t="s">
        <v>104</v>
      </c>
      <c r="G8" s="452"/>
      <c r="H8" s="453" t="s">
        <v>369</v>
      </c>
      <c r="I8" s="441" t="s">
        <v>370</v>
      </c>
    </row>
    <row r="9" spans="1:9" s="25" customFormat="1" ht="12.75">
      <c r="A9" s="90" t="s">
        <v>105</v>
      </c>
      <c r="B9" s="91" t="s">
        <v>106</v>
      </c>
      <c r="C9" s="446"/>
      <c r="D9" s="444" t="s">
        <v>368</v>
      </c>
      <c r="E9" s="446" t="s">
        <v>107</v>
      </c>
      <c r="F9" s="447" t="s">
        <v>108</v>
      </c>
      <c r="G9" s="447" t="s">
        <v>109</v>
      </c>
      <c r="H9" s="454"/>
      <c r="I9" s="442"/>
    </row>
    <row r="10" spans="1:9" s="25" customFormat="1" ht="12.75">
      <c r="A10" s="90" t="s">
        <v>110</v>
      </c>
      <c r="B10" s="91" t="s">
        <v>111</v>
      </c>
      <c r="C10" s="446"/>
      <c r="D10" s="445"/>
      <c r="E10" s="446"/>
      <c r="F10" s="448"/>
      <c r="G10" s="448"/>
      <c r="H10" s="455"/>
      <c r="I10" s="443"/>
    </row>
    <row r="11" spans="1:9" ht="12.75">
      <c r="A11" s="92"/>
      <c r="B11" s="93"/>
      <c r="C11" s="14">
        <v>2</v>
      </c>
      <c r="D11" s="14">
        <v>3</v>
      </c>
      <c r="E11" s="14">
        <v>4</v>
      </c>
      <c r="F11" s="14">
        <v>5</v>
      </c>
      <c r="G11" s="14">
        <v>6</v>
      </c>
      <c r="H11" s="14">
        <v>7</v>
      </c>
      <c r="I11" s="94" t="s">
        <v>112</v>
      </c>
    </row>
    <row r="12" spans="1:9" ht="12.75">
      <c r="A12" s="95" t="s">
        <v>113</v>
      </c>
      <c r="B12" s="93">
        <v>411</v>
      </c>
      <c r="C12" s="18">
        <v>95415.19</v>
      </c>
      <c r="D12" s="18">
        <v>30395.41</v>
      </c>
      <c r="E12" s="18"/>
      <c r="F12" s="18">
        <v>41781</v>
      </c>
      <c r="G12" s="96" t="s">
        <v>41</v>
      </c>
      <c r="H12" s="18">
        <v>85029.6</v>
      </c>
      <c r="I12" s="97">
        <f>(H12-C12)</f>
        <v>-10385.589999999997</v>
      </c>
    </row>
    <row r="13" spans="1:9" ht="12.75">
      <c r="A13" s="98" t="s">
        <v>114</v>
      </c>
      <c r="B13" s="14">
        <v>412</v>
      </c>
      <c r="C13" s="18">
        <v>16397.17</v>
      </c>
      <c r="D13" s="96" t="s">
        <v>41</v>
      </c>
      <c r="E13" s="18">
        <v>54220.91</v>
      </c>
      <c r="F13" s="18">
        <v>46102.2</v>
      </c>
      <c r="G13" s="96" t="s">
        <v>41</v>
      </c>
      <c r="H13" s="18">
        <v>20087.88</v>
      </c>
      <c r="I13" s="97">
        <f>(H13-C13)</f>
        <v>3690.7100000000028</v>
      </c>
    </row>
    <row r="14" spans="1:9" ht="12.75">
      <c r="A14" s="98" t="s">
        <v>115</v>
      </c>
      <c r="B14" s="14">
        <v>413</v>
      </c>
      <c r="C14" s="18">
        <v>359596.26</v>
      </c>
      <c r="D14" s="18">
        <v>121581.66</v>
      </c>
      <c r="E14" s="18"/>
      <c r="F14" s="18">
        <v>26804</v>
      </c>
      <c r="G14" s="18"/>
      <c r="H14" s="18">
        <v>454373.92</v>
      </c>
      <c r="I14" s="97">
        <f>(H14-C14)</f>
        <v>94777.65999999997</v>
      </c>
    </row>
    <row r="15" spans="1:9" ht="12.75">
      <c r="A15" s="98" t="s">
        <v>115</v>
      </c>
      <c r="B15" s="14">
        <v>414</v>
      </c>
      <c r="C15" s="18">
        <v>10000</v>
      </c>
      <c r="D15" s="96" t="s">
        <v>41</v>
      </c>
      <c r="E15" s="18">
        <v>30000</v>
      </c>
      <c r="F15" s="18"/>
      <c r="G15" s="18">
        <v>16659</v>
      </c>
      <c r="H15" s="18">
        <v>23341</v>
      </c>
      <c r="I15" s="97">
        <f>(H15-C15)</f>
        <v>13341</v>
      </c>
    </row>
    <row r="16" spans="1:9" ht="12.75">
      <c r="A16" s="98" t="s">
        <v>116</v>
      </c>
      <c r="B16" s="14">
        <v>416</v>
      </c>
      <c r="C16" s="18">
        <v>399484.5</v>
      </c>
      <c r="D16" s="96" t="s">
        <v>41</v>
      </c>
      <c r="E16" s="18">
        <v>285336.55</v>
      </c>
      <c r="F16" s="18">
        <v>208462</v>
      </c>
      <c r="G16" s="18"/>
      <c r="H16" s="18">
        <v>476369.05</v>
      </c>
      <c r="I16" s="97">
        <f>(H16-C16)</f>
        <v>76884.54999999999</v>
      </c>
    </row>
    <row r="17" spans="1:9" ht="13.5" thickBot="1">
      <c r="A17" s="439" t="s">
        <v>117</v>
      </c>
      <c r="B17" s="440"/>
      <c r="C17" s="99">
        <f>SUM(C12:C16)</f>
        <v>880893.12</v>
      </c>
      <c r="D17" s="99">
        <f>D12+D14</f>
        <v>151977.07</v>
      </c>
      <c r="E17" s="99">
        <f>SUM(E12:E16)</f>
        <v>369557.45999999996</v>
      </c>
      <c r="F17" s="99">
        <f>SUM(F12:F16)</f>
        <v>323149.2</v>
      </c>
      <c r="G17" s="99">
        <f>SUM(G12:G16)</f>
        <v>16659</v>
      </c>
      <c r="H17" s="99">
        <f>SUM(H12:H16)</f>
        <v>1059201.45</v>
      </c>
      <c r="I17" s="291">
        <f>SUM(I12:I16)</f>
        <v>178308.32999999996</v>
      </c>
    </row>
    <row r="19" ht="12.75">
      <c r="A19" t="s">
        <v>118</v>
      </c>
    </row>
    <row r="29" spans="1:7" ht="12.75">
      <c r="A29" s="1" t="s">
        <v>119</v>
      </c>
      <c r="B29" s="1"/>
      <c r="C29" s="1" t="s">
        <v>482</v>
      </c>
      <c r="D29" s="1"/>
      <c r="E29" s="1"/>
      <c r="F29" s="1"/>
      <c r="G29" s="1" t="s">
        <v>468</v>
      </c>
    </row>
    <row r="30" spans="1:7" ht="12.75">
      <c r="A30" s="404">
        <v>41759</v>
      </c>
      <c r="C30" t="s">
        <v>467</v>
      </c>
      <c r="G30" t="s">
        <v>483</v>
      </c>
    </row>
  </sheetData>
  <sheetProtection/>
  <mergeCells count="10">
    <mergeCell ref="A17:B17"/>
    <mergeCell ref="I8:I10"/>
    <mergeCell ref="D9:D10"/>
    <mergeCell ref="E9:E10"/>
    <mergeCell ref="F9:F10"/>
    <mergeCell ref="G9:G10"/>
    <mergeCell ref="C8:C10"/>
    <mergeCell ref="D8:E8"/>
    <mergeCell ref="F8:G8"/>
    <mergeCell ref="H8:H10"/>
  </mergeCells>
  <printOptions/>
  <pageMargins left="0.75" right="0.75" top="1" bottom="1" header="0.4921259845" footer="0.4921259845"/>
  <pageSetup fitToHeight="1" fitToWidth="1" horizontalDpi="600" verticalDpi="600" orientation="landscape" paperSize="9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5"/>
  </sheetPr>
  <dimension ref="A2:E60"/>
  <sheetViews>
    <sheetView zoomScalePageLayoutView="0" workbookViewId="0" topLeftCell="A1">
      <selection activeCell="E32" sqref="E32"/>
    </sheetView>
  </sheetViews>
  <sheetFormatPr defaultColWidth="9.140625" defaultRowHeight="12.75"/>
  <cols>
    <col min="1" max="1" width="35.7109375" style="0" customWidth="1"/>
    <col min="2" max="3" width="15.7109375" style="0" customWidth="1"/>
    <col min="4" max="4" width="12.7109375" style="0" customWidth="1"/>
    <col min="5" max="5" width="15.7109375" style="0" customWidth="1"/>
  </cols>
  <sheetData>
    <row r="2" ht="12.75">
      <c r="E2" s="85" t="s">
        <v>102</v>
      </c>
    </row>
    <row r="3" spans="4:5" ht="12.75">
      <c r="D3" s="25"/>
      <c r="E3" s="85" t="s">
        <v>58</v>
      </c>
    </row>
    <row r="4" ht="12.75">
      <c r="A4" s="25" t="s">
        <v>471</v>
      </c>
    </row>
    <row r="6" spans="1:5" ht="12.75">
      <c r="A6" s="456" t="s">
        <v>121</v>
      </c>
      <c r="B6" s="456"/>
      <c r="C6" s="456"/>
      <c r="D6" s="456"/>
      <c r="E6" s="456"/>
    </row>
    <row r="7" spans="1:5" ht="12.75">
      <c r="A7" s="101" t="s">
        <v>122</v>
      </c>
      <c r="B7" s="102"/>
      <c r="C7" s="102"/>
      <c r="D7" s="103"/>
      <c r="E7" s="104"/>
    </row>
    <row r="8" spans="1:5" ht="13.5" thickBot="1">
      <c r="A8" s="105"/>
      <c r="B8" s="105"/>
      <c r="C8" s="105"/>
      <c r="D8" s="106"/>
      <c r="E8" s="100" t="s">
        <v>15</v>
      </c>
    </row>
    <row r="9" spans="1:5" ht="12.75">
      <c r="A9" s="107"/>
      <c r="B9" s="108"/>
      <c r="C9" s="108"/>
      <c r="D9" s="108"/>
      <c r="E9" s="109"/>
    </row>
    <row r="10" spans="1:5" ht="12.75">
      <c r="A10" s="110"/>
      <c r="B10" s="111" t="s">
        <v>123</v>
      </c>
      <c r="C10" s="111" t="s">
        <v>123</v>
      </c>
      <c r="D10" s="111" t="s">
        <v>123</v>
      </c>
      <c r="E10" s="110" t="s">
        <v>123</v>
      </c>
    </row>
    <row r="11" spans="1:5" ht="12.75">
      <c r="A11" s="110" t="s">
        <v>30</v>
      </c>
      <c r="B11" s="111" t="s">
        <v>364</v>
      </c>
      <c r="C11" s="111" t="s">
        <v>365</v>
      </c>
      <c r="D11" s="111" t="s">
        <v>366</v>
      </c>
      <c r="E11" s="110" t="s">
        <v>366</v>
      </c>
    </row>
    <row r="12" spans="1:5" ht="12.75">
      <c r="A12" s="110"/>
      <c r="B12" s="111" t="s">
        <v>124</v>
      </c>
      <c r="C12" s="111" t="s">
        <v>125</v>
      </c>
      <c r="D12" s="111" t="s">
        <v>124</v>
      </c>
      <c r="E12" s="110" t="s">
        <v>125</v>
      </c>
    </row>
    <row r="13" spans="1:5" ht="13.5" thickBot="1">
      <c r="A13" s="112"/>
      <c r="B13" s="113"/>
      <c r="C13" s="113"/>
      <c r="D13" s="113"/>
      <c r="E13" s="114"/>
    </row>
    <row r="14" spans="1:5" ht="13.5" thickBot="1">
      <c r="A14" s="112"/>
      <c r="B14" s="115">
        <v>1</v>
      </c>
      <c r="C14" s="115">
        <v>2</v>
      </c>
      <c r="D14" s="115">
        <v>3</v>
      </c>
      <c r="E14" s="116">
        <v>4</v>
      </c>
    </row>
    <row r="15" spans="1:5" ht="13.5" thickBot="1">
      <c r="A15" s="117" t="s">
        <v>115</v>
      </c>
      <c r="B15" s="118">
        <v>369296.26</v>
      </c>
      <c r="C15" s="118">
        <v>369596.26</v>
      </c>
      <c r="D15" s="118">
        <v>477714.92</v>
      </c>
      <c r="E15" s="119">
        <v>477714.92</v>
      </c>
    </row>
    <row r="16" spans="1:5" ht="13.5" thickBot="1">
      <c r="A16" s="117" t="s">
        <v>126</v>
      </c>
      <c r="B16" s="118">
        <v>399494.5</v>
      </c>
      <c r="C16" s="118">
        <v>399484.5</v>
      </c>
      <c r="D16" s="118">
        <v>476369.05</v>
      </c>
      <c r="E16" s="119">
        <v>476369.05</v>
      </c>
    </row>
    <row r="17" spans="1:5" ht="13.5" thickBot="1">
      <c r="A17" s="117" t="s">
        <v>113</v>
      </c>
      <c r="B17" s="118">
        <v>95415.19</v>
      </c>
      <c r="C17" s="118">
        <v>95415.19</v>
      </c>
      <c r="D17" s="118">
        <v>85029.6</v>
      </c>
      <c r="E17" s="119">
        <v>85029.6</v>
      </c>
    </row>
    <row r="18" spans="1:5" ht="13.5" thickBot="1">
      <c r="A18" s="117" t="s">
        <v>127</v>
      </c>
      <c r="B18" s="118">
        <v>16397.17</v>
      </c>
      <c r="C18" s="120">
        <v>16397.17</v>
      </c>
      <c r="D18" s="121">
        <v>20087.88</v>
      </c>
      <c r="E18" s="119">
        <v>20087.88</v>
      </c>
    </row>
    <row r="19" spans="1:5" ht="13.5" thickBot="1">
      <c r="A19" s="122" t="s">
        <v>128</v>
      </c>
      <c r="B19" s="120">
        <f>SUM(B15:B18)</f>
        <v>880603.12</v>
      </c>
      <c r="C19" s="120">
        <f>SUM(C15:C18)</f>
        <v>880893.12</v>
      </c>
      <c r="D19" s="120">
        <f>SUM(D15:D18)</f>
        <v>1059201.45</v>
      </c>
      <c r="E19" s="120">
        <f>SUM(E15:E18)</f>
        <v>1059201.45</v>
      </c>
    </row>
    <row r="21" ht="12.75">
      <c r="A21" s="123" t="s">
        <v>129</v>
      </c>
    </row>
    <row r="23" spans="1:5" ht="12.75">
      <c r="A23" s="133" t="s">
        <v>472</v>
      </c>
      <c r="B23" s="133" t="s">
        <v>466</v>
      </c>
      <c r="C23" s="133"/>
      <c r="E23" s="133" t="s">
        <v>473</v>
      </c>
    </row>
    <row r="60" spans="1:5" ht="12.75">
      <c r="A60" s="25" t="s">
        <v>130</v>
      </c>
      <c r="B60" s="25" t="s">
        <v>131</v>
      </c>
      <c r="C60" s="25"/>
      <c r="D60" s="25" t="s">
        <v>60</v>
      </c>
      <c r="E60" s="25"/>
    </row>
  </sheetData>
  <sheetProtection/>
  <mergeCells count="1">
    <mergeCell ref="A6:E6"/>
  </mergeCells>
  <printOptions/>
  <pageMargins left="0.75" right="0.75" top="1" bottom="1" header="0.4921259845" footer="0.4921259845"/>
  <pageSetup horizontalDpi="600" verticalDpi="600" orientation="portrait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5"/>
  </sheetPr>
  <dimension ref="A1:M92"/>
  <sheetViews>
    <sheetView zoomScalePageLayoutView="0" workbookViewId="0" topLeftCell="A40">
      <selection activeCell="E93" sqref="E93"/>
    </sheetView>
  </sheetViews>
  <sheetFormatPr defaultColWidth="9.140625" defaultRowHeight="12.75"/>
  <cols>
    <col min="1" max="1" width="3.7109375" style="198" customWidth="1"/>
    <col min="2" max="2" width="4.8515625" style="198" customWidth="1"/>
    <col min="3" max="3" width="2.140625" style="198" customWidth="1"/>
    <col min="4" max="4" width="8.8515625" style="198" customWidth="1"/>
    <col min="5" max="5" width="46.00390625" style="198" customWidth="1"/>
    <col min="6" max="6" width="12.57421875" style="247" customWidth="1"/>
    <col min="7" max="7" width="12.7109375" style="247" customWidth="1"/>
    <col min="8" max="8" width="15.00390625" style="247" customWidth="1"/>
    <col min="9" max="9" width="13.57421875" style="198" bestFit="1" customWidth="1"/>
    <col min="10" max="16384" width="9.140625" style="198" customWidth="1"/>
  </cols>
  <sheetData>
    <row r="1" spans="1:13" ht="12.75" customHeight="1">
      <c r="A1" s="196"/>
      <c r="B1" s="457"/>
      <c r="C1" s="457"/>
      <c r="D1" s="457"/>
      <c r="E1" s="457"/>
      <c r="F1" s="196"/>
      <c r="G1" s="196"/>
      <c r="I1" s="290" t="s">
        <v>120</v>
      </c>
      <c r="J1" s="196"/>
      <c r="K1" s="196"/>
      <c r="L1" s="196"/>
      <c r="M1" s="196"/>
    </row>
    <row r="2" spans="1:13" ht="12.75" customHeight="1">
      <c r="A2" s="458" t="s">
        <v>484</v>
      </c>
      <c r="B2" s="459"/>
      <c r="C2" s="459"/>
      <c r="D2" s="459"/>
      <c r="E2" s="459"/>
      <c r="F2" s="196"/>
      <c r="G2" s="196"/>
      <c r="H2" s="197"/>
      <c r="I2" s="196"/>
      <c r="J2" s="196"/>
      <c r="K2" s="196"/>
      <c r="L2" s="196"/>
      <c r="M2" s="196"/>
    </row>
    <row r="3" spans="1:13" ht="6.75" customHeight="1">
      <c r="A3" s="196"/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</row>
    <row r="4" spans="1:13" ht="12.75" customHeight="1">
      <c r="A4" s="470" t="s">
        <v>363</v>
      </c>
      <c r="B4" s="470"/>
      <c r="C4" s="470"/>
      <c r="D4" s="470"/>
      <c r="E4" s="470"/>
      <c r="F4" s="470"/>
      <c r="G4" s="470"/>
      <c r="H4" s="470"/>
      <c r="I4" s="463"/>
      <c r="J4" s="196"/>
      <c r="K4" s="196"/>
      <c r="L4" s="196"/>
      <c r="M4" s="196"/>
    </row>
    <row r="5" spans="1:13" ht="12.75" customHeight="1">
      <c r="A5" s="471" t="s">
        <v>348</v>
      </c>
      <c r="B5" s="472"/>
      <c r="C5" s="472"/>
      <c r="D5" s="472"/>
      <c r="E5" s="472"/>
      <c r="F5" s="472"/>
      <c r="G5" s="472"/>
      <c r="H5" s="472"/>
      <c r="I5" s="463"/>
      <c r="J5" s="196"/>
      <c r="K5" s="196"/>
      <c r="L5" s="196"/>
      <c r="M5" s="196"/>
    </row>
    <row r="6" spans="1:13" ht="12.75" customHeight="1" thickBot="1">
      <c r="A6" s="462" t="s">
        <v>350</v>
      </c>
      <c r="B6" s="462"/>
      <c r="C6" s="462"/>
      <c r="D6" s="462"/>
      <c r="E6" s="462"/>
      <c r="F6" s="462"/>
      <c r="G6" s="462"/>
      <c r="H6" s="462"/>
      <c r="I6" s="463"/>
      <c r="J6" s="196"/>
      <c r="K6" s="196"/>
      <c r="L6" s="196"/>
      <c r="M6" s="196"/>
    </row>
    <row r="7" spans="1:13" ht="47.25" customHeight="1" thickBot="1">
      <c r="A7" s="251" t="s">
        <v>133</v>
      </c>
      <c r="B7" s="200"/>
      <c r="C7" s="460" t="s">
        <v>134</v>
      </c>
      <c r="D7" s="461"/>
      <c r="E7" s="285" t="s">
        <v>135</v>
      </c>
      <c r="F7" s="250" t="s">
        <v>360</v>
      </c>
      <c r="G7" s="252" t="s">
        <v>361</v>
      </c>
      <c r="H7" s="253" t="s">
        <v>362</v>
      </c>
      <c r="I7" s="274" t="s">
        <v>349</v>
      </c>
      <c r="J7" s="196"/>
      <c r="K7" s="196"/>
      <c r="L7" s="196"/>
      <c r="M7" s="196"/>
    </row>
    <row r="8" spans="1:13" ht="12" customHeight="1" thickBot="1">
      <c r="A8" s="201"/>
      <c r="B8" s="202"/>
      <c r="C8" s="203"/>
      <c r="D8" s="204" t="s">
        <v>251</v>
      </c>
      <c r="E8" s="205"/>
      <c r="F8" s="206" t="s">
        <v>352</v>
      </c>
      <c r="G8" s="206" t="s">
        <v>353</v>
      </c>
      <c r="H8" s="254" t="s">
        <v>354</v>
      </c>
      <c r="I8" s="275" t="s">
        <v>355</v>
      </c>
      <c r="J8" s="196"/>
      <c r="K8" s="196"/>
      <c r="L8" s="196"/>
      <c r="M8" s="196"/>
    </row>
    <row r="9" spans="1:13" ht="10.5" customHeight="1">
      <c r="A9" s="207" t="s">
        <v>234</v>
      </c>
      <c r="B9" s="473" t="s">
        <v>136</v>
      </c>
      <c r="C9" s="473"/>
      <c r="D9" s="473"/>
      <c r="E9" s="473"/>
      <c r="F9" s="208">
        <f>+F10+F18+F24+F30+F35+F43+F52+F57+F59</f>
        <v>15101945</v>
      </c>
      <c r="G9" s="208">
        <f>+G10+G18+G24+G30+G35+G43+G52+G57+G59</f>
        <v>15556318</v>
      </c>
      <c r="H9" s="255">
        <f>+H10+H18+H24+H30+H35+H43+H52+H57+H59</f>
        <v>511694</v>
      </c>
      <c r="I9" s="276" t="e">
        <f>+I10+I18+I30+I35+I43+I52+I57+I59</f>
        <v>#DIV/0!</v>
      </c>
      <c r="J9" s="196"/>
      <c r="K9" s="196"/>
      <c r="L9" s="196"/>
      <c r="M9" s="196"/>
    </row>
    <row r="10" spans="1:13" ht="10.5" customHeight="1">
      <c r="A10" s="207" t="s">
        <v>235</v>
      </c>
      <c r="B10" s="209">
        <v>50</v>
      </c>
      <c r="C10" s="210" t="s">
        <v>137</v>
      </c>
      <c r="D10" s="211"/>
      <c r="E10" s="212"/>
      <c r="F10" s="213">
        <f>SUM(F11:F17)</f>
        <v>3052000</v>
      </c>
      <c r="G10" s="213">
        <f>SUM(G11:G17)</f>
        <v>2234983</v>
      </c>
      <c r="H10" s="256">
        <f>SUM(H11:H17)</f>
        <v>320008</v>
      </c>
      <c r="I10" s="277" t="e">
        <f>SUM(I11:I17)</f>
        <v>#DIV/0!</v>
      </c>
      <c r="J10" s="196"/>
      <c r="K10" s="196"/>
      <c r="L10" s="196"/>
      <c r="M10" s="196"/>
    </row>
    <row r="11" spans="1:13" ht="10.5" customHeight="1">
      <c r="A11" s="207" t="s">
        <v>236</v>
      </c>
      <c r="B11" s="214"/>
      <c r="C11" s="215"/>
      <c r="D11" s="216">
        <v>501</v>
      </c>
      <c r="E11" s="217" t="s">
        <v>138</v>
      </c>
      <c r="F11" s="218">
        <v>1952000</v>
      </c>
      <c r="G11" s="218">
        <v>1252183</v>
      </c>
      <c r="H11" s="257">
        <v>148143</v>
      </c>
      <c r="I11" s="261">
        <f>ROUND(G11/F11*100,2)</f>
        <v>64.15</v>
      </c>
      <c r="J11" s="196"/>
      <c r="K11" s="196"/>
      <c r="L11" s="196"/>
      <c r="M11" s="196"/>
    </row>
    <row r="12" spans="1:13" ht="10.5" customHeight="1">
      <c r="A12" s="207" t="s">
        <v>237</v>
      </c>
      <c r="B12" s="214"/>
      <c r="C12" s="215"/>
      <c r="D12" s="219">
        <v>502</v>
      </c>
      <c r="E12" s="220" t="s">
        <v>252</v>
      </c>
      <c r="F12" s="218">
        <v>1100000</v>
      </c>
      <c r="G12" s="218">
        <v>982800</v>
      </c>
      <c r="H12" s="257">
        <v>73145</v>
      </c>
      <c r="I12" s="261">
        <f aca="true" t="shared" si="0" ref="I12:I42">ROUND(G12/F12*100,2)</f>
        <v>89.35</v>
      </c>
      <c r="J12" s="196"/>
      <c r="K12" s="196"/>
      <c r="L12" s="196"/>
      <c r="M12" s="196"/>
    </row>
    <row r="13" spans="1:13" ht="10.5" customHeight="1">
      <c r="A13" s="207" t="s">
        <v>238</v>
      </c>
      <c r="B13" s="221"/>
      <c r="C13" s="215"/>
      <c r="D13" s="215">
        <v>503</v>
      </c>
      <c r="E13" s="222" t="s">
        <v>139</v>
      </c>
      <c r="F13" s="213"/>
      <c r="G13" s="213"/>
      <c r="H13" s="256"/>
      <c r="I13" s="261" t="e">
        <f t="shared" si="0"/>
        <v>#DIV/0!</v>
      </c>
      <c r="J13" s="196"/>
      <c r="K13" s="196"/>
      <c r="L13" s="196"/>
      <c r="M13" s="196"/>
    </row>
    <row r="14" spans="1:13" ht="10.5" customHeight="1">
      <c r="A14" s="207" t="s">
        <v>239</v>
      </c>
      <c r="B14" s="214"/>
      <c r="C14" s="223"/>
      <c r="D14" s="223">
        <v>504</v>
      </c>
      <c r="E14" s="224" t="s">
        <v>140</v>
      </c>
      <c r="F14" s="218"/>
      <c r="G14" s="218"/>
      <c r="H14" s="257">
        <v>98720</v>
      </c>
      <c r="I14" s="261" t="e">
        <f t="shared" si="0"/>
        <v>#DIV/0!</v>
      </c>
      <c r="J14" s="196"/>
      <c r="K14" s="196"/>
      <c r="L14" s="196"/>
      <c r="M14" s="196"/>
    </row>
    <row r="15" spans="1:13" ht="10.5" customHeight="1">
      <c r="A15" s="207" t="s">
        <v>240</v>
      </c>
      <c r="B15" s="214"/>
      <c r="C15" s="223"/>
      <c r="D15" s="223">
        <v>506</v>
      </c>
      <c r="E15" s="224" t="s">
        <v>253</v>
      </c>
      <c r="F15" s="218"/>
      <c r="G15" s="218"/>
      <c r="H15" s="257"/>
      <c r="I15" s="261" t="e">
        <f t="shared" si="0"/>
        <v>#DIV/0!</v>
      </c>
      <c r="J15" s="196"/>
      <c r="K15" s="196"/>
      <c r="L15" s="196"/>
      <c r="M15" s="196"/>
    </row>
    <row r="16" spans="1:13" ht="10.5" customHeight="1">
      <c r="A16" s="207" t="s">
        <v>241</v>
      </c>
      <c r="B16" s="214"/>
      <c r="C16" s="223"/>
      <c r="D16" s="223">
        <v>507</v>
      </c>
      <c r="E16" s="224" t="s">
        <v>254</v>
      </c>
      <c r="F16" s="218"/>
      <c r="G16" s="218"/>
      <c r="H16" s="257"/>
      <c r="I16" s="261" t="e">
        <f t="shared" si="0"/>
        <v>#DIV/0!</v>
      </c>
      <c r="J16" s="196"/>
      <c r="K16" s="196"/>
      <c r="L16" s="196"/>
      <c r="M16" s="196"/>
    </row>
    <row r="17" spans="1:13" ht="10.5" customHeight="1">
      <c r="A17" s="207" t="s">
        <v>242</v>
      </c>
      <c r="B17" s="214"/>
      <c r="C17" s="223"/>
      <c r="D17" s="223">
        <v>508</v>
      </c>
      <c r="E17" s="224" t="s">
        <v>255</v>
      </c>
      <c r="F17" s="218"/>
      <c r="G17" s="218"/>
      <c r="H17" s="257"/>
      <c r="I17" s="261" t="e">
        <f t="shared" si="0"/>
        <v>#DIV/0!</v>
      </c>
      <c r="J17" s="196"/>
      <c r="K17" s="196"/>
      <c r="L17" s="196"/>
      <c r="M17" s="196"/>
    </row>
    <row r="18" spans="1:13" ht="10.5" customHeight="1">
      <c r="A18" s="207" t="s">
        <v>243</v>
      </c>
      <c r="B18" s="209">
        <v>51</v>
      </c>
      <c r="C18" s="225" t="s">
        <v>141</v>
      </c>
      <c r="D18" s="225"/>
      <c r="E18" s="225"/>
      <c r="F18" s="213">
        <f>SUM(F19:F23)</f>
        <v>2627868</v>
      </c>
      <c r="G18" s="213">
        <f>SUM(G19:G23)</f>
        <v>2528934</v>
      </c>
      <c r="H18" s="256">
        <f>SUM(H19:H23)</f>
        <v>20874</v>
      </c>
      <c r="I18" s="281" t="e">
        <f>SUM(I19:I23)</f>
        <v>#DIV/0!</v>
      </c>
      <c r="J18" s="196"/>
      <c r="K18" s="196"/>
      <c r="L18" s="196"/>
      <c r="M18" s="196"/>
    </row>
    <row r="19" spans="1:13" ht="10.5" customHeight="1">
      <c r="A19" s="207" t="s">
        <v>256</v>
      </c>
      <c r="B19" s="214"/>
      <c r="C19" s="215"/>
      <c r="D19" s="226">
        <v>511</v>
      </c>
      <c r="E19" s="227" t="s">
        <v>142</v>
      </c>
      <c r="F19" s="218">
        <v>400000</v>
      </c>
      <c r="G19" s="218">
        <v>833172</v>
      </c>
      <c r="H19" s="257">
        <v>8634</v>
      </c>
      <c r="I19" s="261">
        <f t="shared" si="0"/>
        <v>208.29</v>
      </c>
      <c r="J19" s="196"/>
      <c r="K19" s="196"/>
      <c r="L19" s="196"/>
      <c r="M19" s="196"/>
    </row>
    <row r="20" spans="1:13" ht="10.5" customHeight="1">
      <c r="A20" s="207" t="s">
        <v>257</v>
      </c>
      <c r="B20" s="214"/>
      <c r="C20" s="215"/>
      <c r="D20" s="228">
        <v>512</v>
      </c>
      <c r="E20" s="229" t="s">
        <v>143</v>
      </c>
      <c r="F20" s="218">
        <v>62000</v>
      </c>
      <c r="G20" s="218">
        <v>78201</v>
      </c>
      <c r="H20" s="257"/>
      <c r="I20" s="261">
        <f t="shared" si="0"/>
        <v>126.13</v>
      </c>
      <c r="J20" s="196"/>
      <c r="K20" s="196"/>
      <c r="L20" s="196"/>
      <c r="M20" s="196"/>
    </row>
    <row r="21" spans="1:13" ht="10.5" customHeight="1">
      <c r="A21" s="207" t="s">
        <v>258</v>
      </c>
      <c r="B21" s="221"/>
      <c r="C21" s="215"/>
      <c r="D21" s="215">
        <v>513</v>
      </c>
      <c r="E21" s="222" t="s">
        <v>144</v>
      </c>
      <c r="F21" s="218">
        <v>5000</v>
      </c>
      <c r="G21" s="218">
        <v>4540</v>
      </c>
      <c r="H21" s="257"/>
      <c r="I21" s="261">
        <f t="shared" si="0"/>
        <v>90.8</v>
      </c>
      <c r="J21" s="196"/>
      <c r="K21" s="196"/>
      <c r="L21" s="196"/>
      <c r="M21" s="196"/>
    </row>
    <row r="22" spans="1:13" ht="10.5" customHeight="1">
      <c r="A22" s="207" t="s">
        <v>259</v>
      </c>
      <c r="B22" s="221"/>
      <c r="C22" s="215"/>
      <c r="D22" s="215">
        <v>516</v>
      </c>
      <c r="E22" s="222" t="s">
        <v>179</v>
      </c>
      <c r="F22" s="218"/>
      <c r="G22" s="218"/>
      <c r="H22" s="257"/>
      <c r="I22" s="261" t="e">
        <f t="shared" si="0"/>
        <v>#DIV/0!</v>
      </c>
      <c r="J22" s="196"/>
      <c r="K22" s="196"/>
      <c r="L22" s="196"/>
      <c r="M22" s="196"/>
    </row>
    <row r="23" spans="1:13" ht="10.5" customHeight="1">
      <c r="A23" s="207" t="s">
        <v>260</v>
      </c>
      <c r="B23" s="221"/>
      <c r="C23" s="215"/>
      <c r="D23" s="215">
        <v>518</v>
      </c>
      <c r="E23" s="222" t="s">
        <v>145</v>
      </c>
      <c r="F23" s="218">
        <v>2160868</v>
      </c>
      <c r="G23" s="218">
        <v>1613021</v>
      </c>
      <c r="H23" s="257">
        <v>12240</v>
      </c>
      <c r="I23" s="261">
        <f t="shared" si="0"/>
        <v>74.65</v>
      </c>
      <c r="J23" s="196"/>
      <c r="K23" s="196"/>
      <c r="L23" s="196"/>
      <c r="M23" s="196"/>
    </row>
    <row r="24" spans="1:13" ht="10.5" customHeight="1">
      <c r="A24" s="207" t="s">
        <v>261</v>
      </c>
      <c r="B24" s="209">
        <v>52</v>
      </c>
      <c r="C24" s="225" t="s">
        <v>146</v>
      </c>
      <c r="D24" s="225"/>
      <c r="E24" s="225"/>
      <c r="F24" s="213">
        <f>SUM(F25:F29)</f>
        <v>8479723</v>
      </c>
      <c r="G24" s="213">
        <f>SUM(G25:G29)</f>
        <v>9814141</v>
      </c>
      <c r="H24" s="213">
        <f>SUM(H25:H29)</f>
        <v>154464</v>
      </c>
      <c r="I24" s="282" t="e">
        <f>SUM(I25:I29)</f>
        <v>#DIV/0!</v>
      </c>
      <c r="J24" s="196"/>
      <c r="K24" s="196"/>
      <c r="L24" s="196"/>
      <c r="M24" s="196"/>
    </row>
    <row r="25" spans="1:13" ht="10.5" customHeight="1">
      <c r="A25" s="207" t="s">
        <v>262</v>
      </c>
      <c r="B25" s="214"/>
      <c r="C25" s="215"/>
      <c r="D25" s="215">
        <v>521</v>
      </c>
      <c r="E25" s="222" t="s">
        <v>147</v>
      </c>
      <c r="F25" s="230">
        <v>6293498</v>
      </c>
      <c r="G25" s="218">
        <v>7590210</v>
      </c>
      <c r="H25" s="258">
        <v>118603</v>
      </c>
      <c r="I25" s="261">
        <f t="shared" si="0"/>
        <v>120.6</v>
      </c>
      <c r="J25" s="196"/>
      <c r="K25" s="196"/>
      <c r="L25" s="196"/>
      <c r="M25" s="196"/>
    </row>
    <row r="26" spans="1:13" ht="10.5" customHeight="1">
      <c r="A26" s="207" t="s">
        <v>263</v>
      </c>
      <c r="B26" s="214"/>
      <c r="C26" s="215"/>
      <c r="D26" s="215">
        <v>524</v>
      </c>
      <c r="E26" s="222" t="s">
        <v>264</v>
      </c>
      <c r="F26" s="230">
        <v>2132990</v>
      </c>
      <c r="G26" s="218">
        <v>2026633</v>
      </c>
      <c r="H26" s="258">
        <v>34875</v>
      </c>
      <c r="I26" s="261">
        <f t="shared" si="0"/>
        <v>95.01</v>
      </c>
      <c r="J26" s="196"/>
      <c r="K26" s="196"/>
      <c r="L26" s="196"/>
      <c r="M26" s="196"/>
    </row>
    <row r="27" spans="1:13" ht="10.5" customHeight="1">
      <c r="A27" s="207" t="s">
        <v>265</v>
      </c>
      <c r="B27" s="221"/>
      <c r="C27" s="215"/>
      <c r="D27" s="215">
        <v>525</v>
      </c>
      <c r="E27" s="222" t="s">
        <v>148</v>
      </c>
      <c r="F27" s="230"/>
      <c r="G27" s="218"/>
      <c r="H27" s="258"/>
      <c r="I27" s="261" t="e">
        <f t="shared" si="0"/>
        <v>#DIV/0!</v>
      </c>
      <c r="J27" s="196"/>
      <c r="K27" s="196"/>
      <c r="L27" s="196"/>
      <c r="M27" s="196"/>
    </row>
    <row r="28" spans="1:13" ht="10.5" customHeight="1">
      <c r="A28" s="207" t="s">
        <v>266</v>
      </c>
      <c r="B28" s="221"/>
      <c r="C28" s="215"/>
      <c r="D28" s="215">
        <v>527</v>
      </c>
      <c r="E28" s="222" t="s">
        <v>149</v>
      </c>
      <c r="F28" s="230">
        <v>53235</v>
      </c>
      <c r="G28" s="218">
        <v>197298</v>
      </c>
      <c r="H28" s="258">
        <v>986</v>
      </c>
      <c r="I28" s="261">
        <f t="shared" si="0"/>
        <v>370.62</v>
      </c>
      <c r="J28" s="196"/>
      <c r="K28" s="196"/>
      <c r="L28" s="196"/>
      <c r="M28" s="196"/>
    </row>
    <row r="29" spans="1:13" ht="10.5" customHeight="1">
      <c r="A29" s="207" t="s">
        <v>267</v>
      </c>
      <c r="B29" s="221"/>
      <c r="C29" s="223"/>
      <c r="D29" s="231">
        <v>528</v>
      </c>
      <c r="E29" s="232" t="s">
        <v>268</v>
      </c>
      <c r="F29" s="218"/>
      <c r="G29" s="218"/>
      <c r="H29" s="258"/>
      <c r="I29" s="261" t="e">
        <f t="shared" si="0"/>
        <v>#DIV/0!</v>
      </c>
      <c r="J29" s="196"/>
      <c r="K29" s="196"/>
      <c r="L29" s="196"/>
      <c r="M29" s="196"/>
    </row>
    <row r="30" spans="1:13" ht="10.5" customHeight="1">
      <c r="A30" s="207" t="s">
        <v>269</v>
      </c>
      <c r="B30" s="209">
        <v>53</v>
      </c>
      <c r="C30" s="210" t="s">
        <v>150</v>
      </c>
      <c r="D30" s="211"/>
      <c r="E30" s="211"/>
      <c r="F30" s="213">
        <f>SUM(F31:F34)</f>
        <v>10000</v>
      </c>
      <c r="G30" s="213">
        <f>SUM(G31:G34)</f>
        <v>9750</v>
      </c>
      <c r="H30" s="256">
        <f>SUM(H31:H34)</f>
        <v>0</v>
      </c>
      <c r="I30" s="282" t="e">
        <f>SUM(I31:I34)</f>
        <v>#DIV/0!</v>
      </c>
      <c r="J30" s="196"/>
      <c r="K30" s="196"/>
      <c r="L30" s="196"/>
      <c r="M30" s="196"/>
    </row>
    <row r="31" spans="1:13" ht="10.5" customHeight="1">
      <c r="A31" s="207" t="s">
        <v>270</v>
      </c>
      <c r="B31" s="214"/>
      <c r="C31" s="215"/>
      <c r="D31" s="216">
        <v>531</v>
      </c>
      <c r="E31" s="233" t="s">
        <v>151</v>
      </c>
      <c r="F31" s="218"/>
      <c r="G31" s="218"/>
      <c r="H31" s="257"/>
      <c r="I31" s="261" t="e">
        <f t="shared" si="0"/>
        <v>#DIV/0!</v>
      </c>
      <c r="J31" s="196"/>
      <c r="K31" s="196"/>
      <c r="L31" s="196"/>
      <c r="M31" s="196"/>
    </row>
    <row r="32" spans="1:13" ht="10.5" customHeight="1">
      <c r="A32" s="207" t="s">
        <v>271</v>
      </c>
      <c r="B32" s="214"/>
      <c r="C32" s="215"/>
      <c r="D32" s="234">
        <v>532</v>
      </c>
      <c r="E32" s="235" t="s">
        <v>152</v>
      </c>
      <c r="F32" s="218"/>
      <c r="G32" s="218"/>
      <c r="H32" s="257"/>
      <c r="I32" s="261" t="e">
        <f t="shared" si="0"/>
        <v>#DIV/0!</v>
      </c>
      <c r="J32" s="196"/>
      <c r="K32" s="196"/>
      <c r="L32" s="196"/>
      <c r="M32" s="196"/>
    </row>
    <row r="33" spans="1:13" ht="10.5" customHeight="1">
      <c r="A33" s="207" t="s">
        <v>272</v>
      </c>
      <c r="B33" s="214"/>
      <c r="C33" s="215"/>
      <c r="D33" s="219">
        <v>538</v>
      </c>
      <c r="E33" s="236" t="s">
        <v>153</v>
      </c>
      <c r="F33" s="218">
        <v>10000</v>
      </c>
      <c r="G33" s="218">
        <v>9750</v>
      </c>
      <c r="H33" s="257"/>
      <c r="I33" s="261">
        <f t="shared" si="0"/>
        <v>97.5</v>
      </c>
      <c r="J33" s="196"/>
      <c r="K33" s="196"/>
      <c r="L33" s="196"/>
      <c r="M33" s="196"/>
    </row>
    <row r="34" spans="1:13" ht="10.5" customHeight="1">
      <c r="A34" s="207" t="s">
        <v>273</v>
      </c>
      <c r="B34" s="214"/>
      <c r="C34" s="215"/>
      <c r="D34" s="219">
        <v>539</v>
      </c>
      <c r="E34" s="236" t="s">
        <v>274</v>
      </c>
      <c r="F34" s="218"/>
      <c r="G34" s="230"/>
      <c r="H34" s="259"/>
      <c r="I34" s="261" t="e">
        <f t="shared" si="0"/>
        <v>#DIV/0!</v>
      </c>
      <c r="J34" s="196"/>
      <c r="K34" s="196"/>
      <c r="L34" s="196"/>
      <c r="M34" s="196"/>
    </row>
    <row r="35" spans="1:13" ht="10.5" customHeight="1">
      <c r="A35" s="207" t="s">
        <v>275</v>
      </c>
      <c r="B35" s="237">
        <v>54</v>
      </c>
      <c r="C35" s="225" t="s">
        <v>154</v>
      </c>
      <c r="D35" s="225"/>
      <c r="E35" s="225"/>
      <c r="F35" s="238">
        <f>SUM(F36:F42)</f>
        <v>187017</v>
      </c>
      <c r="G35" s="238">
        <f>SUM(G36:G42)</f>
        <v>135627</v>
      </c>
      <c r="H35" s="260">
        <f>SUM(H36:H42)</f>
        <v>1494</v>
      </c>
      <c r="I35" s="283" t="e">
        <f>SUM(I36:I42)</f>
        <v>#DIV/0!</v>
      </c>
      <c r="J35" s="196"/>
      <c r="K35" s="196"/>
      <c r="L35" s="196"/>
      <c r="M35" s="196"/>
    </row>
    <row r="36" spans="1:13" ht="10.5" customHeight="1">
      <c r="A36" s="207" t="s">
        <v>276</v>
      </c>
      <c r="B36" s="239"/>
      <c r="C36" s="215"/>
      <c r="D36" s="215">
        <v>541</v>
      </c>
      <c r="E36" s="222" t="s">
        <v>155</v>
      </c>
      <c r="F36" s="230"/>
      <c r="G36" s="218"/>
      <c r="H36" s="257"/>
      <c r="I36" s="261" t="e">
        <f t="shared" si="0"/>
        <v>#DIV/0!</v>
      </c>
      <c r="J36" s="196"/>
      <c r="K36" s="196"/>
      <c r="L36" s="196"/>
      <c r="M36" s="196"/>
    </row>
    <row r="37" spans="1:13" ht="10.5" customHeight="1">
      <c r="A37" s="207" t="s">
        <v>277</v>
      </c>
      <c r="B37" s="239"/>
      <c r="C37" s="215"/>
      <c r="D37" s="215">
        <v>542</v>
      </c>
      <c r="E37" s="222" t="s">
        <v>156</v>
      </c>
      <c r="F37" s="230"/>
      <c r="G37" s="218"/>
      <c r="H37" s="257"/>
      <c r="I37" s="261" t="e">
        <f t="shared" si="0"/>
        <v>#DIV/0!</v>
      </c>
      <c r="J37" s="196"/>
      <c r="K37" s="196"/>
      <c r="L37" s="196"/>
      <c r="M37" s="196"/>
    </row>
    <row r="38" spans="1:13" ht="10.5" customHeight="1">
      <c r="A38" s="207" t="s">
        <v>278</v>
      </c>
      <c r="B38" s="240"/>
      <c r="C38" s="215"/>
      <c r="D38" s="215">
        <v>543</v>
      </c>
      <c r="E38" s="222" t="s">
        <v>157</v>
      </c>
      <c r="F38" s="230"/>
      <c r="G38" s="218"/>
      <c r="H38" s="257"/>
      <c r="I38" s="261" t="e">
        <f t="shared" si="0"/>
        <v>#DIV/0!</v>
      </c>
      <c r="J38" s="196"/>
      <c r="K38" s="196"/>
      <c r="L38" s="196"/>
      <c r="M38" s="196"/>
    </row>
    <row r="39" spans="1:13" s="242" customFormat="1" ht="10.5" customHeight="1">
      <c r="A39" s="207" t="s">
        <v>279</v>
      </c>
      <c r="B39" s="240"/>
      <c r="C39" s="215"/>
      <c r="D39" s="215">
        <v>544</v>
      </c>
      <c r="E39" s="222" t="s">
        <v>158</v>
      </c>
      <c r="F39" s="238"/>
      <c r="G39" s="213"/>
      <c r="H39" s="256"/>
      <c r="I39" s="261" t="e">
        <f t="shared" si="0"/>
        <v>#DIV/0!</v>
      </c>
      <c r="J39" s="241"/>
      <c r="K39" s="241"/>
      <c r="L39" s="241"/>
      <c r="M39" s="241"/>
    </row>
    <row r="40" spans="1:13" ht="10.5" customHeight="1">
      <c r="A40" s="207" t="s">
        <v>280</v>
      </c>
      <c r="B40" s="240"/>
      <c r="C40" s="215"/>
      <c r="D40" s="215">
        <v>547</v>
      </c>
      <c r="E40" s="222" t="s">
        <v>159</v>
      </c>
      <c r="F40" s="218">
        <v>17</v>
      </c>
      <c r="G40" s="218"/>
      <c r="H40" s="257"/>
      <c r="I40" s="261">
        <f t="shared" si="0"/>
        <v>0</v>
      </c>
      <c r="J40" s="196"/>
      <c r="K40" s="196"/>
      <c r="L40" s="196"/>
      <c r="M40" s="196"/>
    </row>
    <row r="41" spans="1:13" s="242" customFormat="1" ht="10.5" customHeight="1">
      <c r="A41" s="207" t="s">
        <v>281</v>
      </c>
      <c r="B41" s="240"/>
      <c r="C41" s="243"/>
      <c r="D41" s="223">
        <v>548</v>
      </c>
      <c r="E41" s="224" t="s">
        <v>160</v>
      </c>
      <c r="F41" s="213">
        <v>4000</v>
      </c>
      <c r="G41" s="213"/>
      <c r="H41" s="256"/>
      <c r="I41" s="261">
        <f t="shared" si="0"/>
        <v>0</v>
      </c>
      <c r="J41" s="241"/>
      <c r="K41" s="241"/>
      <c r="L41" s="241"/>
      <c r="M41" s="241"/>
    </row>
    <row r="42" spans="1:13" s="242" customFormat="1" ht="10.5" customHeight="1">
      <c r="A42" s="207" t="s">
        <v>282</v>
      </c>
      <c r="B42" s="240"/>
      <c r="C42" s="223"/>
      <c r="D42" s="223">
        <v>549</v>
      </c>
      <c r="E42" s="224" t="s">
        <v>161</v>
      </c>
      <c r="F42" s="218">
        <v>183000</v>
      </c>
      <c r="G42" s="218">
        <v>135627</v>
      </c>
      <c r="H42" s="257">
        <v>1494</v>
      </c>
      <c r="I42" s="261">
        <f t="shared" si="0"/>
        <v>74.11</v>
      </c>
      <c r="J42" s="241"/>
      <c r="K42" s="241"/>
      <c r="L42" s="241"/>
      <c r="M42" s="241"/>
    </row>
    <row r="43" spans="1:13" ht="10.5" customHeight="1">
      <c r="A43" s="207" t="s">
        <v>283</v>
      </c>
      <c r="B43" s="209">
        <v>55</v>
      </c>
      <c r="C43" s="225" t="s">
        <v>162</v>
      </c>
      <c r="D43" s="225"/>
      <c r="E43" s="225"/>
      <c r="F43" s="213">
        <f>SUM(F44:F51)</f>
        <v>745337</v>
      </c>
      <c r="G43" s="213">
        <f>SUM(G44:G51)</f>
        <v>829234</v>
      </c>
      <c r="H43" s="256">
        <f>SUM(H44:H51)</f>
        <v>14854</v>
      </c>
      <c r="I43" s="282" t="e">
        <f>SUM(I44:I51)</f>
        <v>#DIV/0!</v>
      </c>
      <c r="J43" s="196"/>
      <c r="K43" s="196"/>
      <c r="L43" s="196"/>
      <c r="M43" s="196"/>
    </row>
    <row r="44" spans="1:13" ht="10.5" customHeight="1">
      <c r="A44" s="207" t="s">
        <v>284</v>
      </c>
      <c r="B44" s="221"/>
      <c r="C44" s="215"/>
      <c r="D44" s="215">
        <v>551</v>
      </c>
      <c r="E44" s="222" t="s">
        <v>285</v>
      </c>
      <c r="F44" s="218">
        <v>285337</v>
      </c>
      <c r="G44" s="218">
        <v>283018</v>
      </c>
      <c r="H44" s="257">
        <v>2319</v>
      </c>
      <c r="I44" s="261" t="e">
        <v>#DIV/0!</v>
      </c>
      <c r="J44" s="196"/>
      <c r="K44" s="196"/>
      <c r="L44" s="196"/>
      <c r="M44" s="196"/>
    </row>
    <row r="45" spans="1:13" ht="10.5" customHeight="1">
      <c r="A45" s="207" t="s">
        <v>286</v>
      </c>
      <c r="B45" s="240"/>
      <c r="C45" s="215"/>
      <c r="D45" s="215">
        <v>552</v>
      </c>
      <c r="E45" s="222" t="s">
        <v>287</v>
      </c>
      <c r="F45" s="213"/>
      <c r="G45" s="218"/>
      <c r="H45" s="256"/>
      <c r="I45" s="261" t="e">
        <v>#DIV/0!</v>
      </c>
      <c r="J45" s="196"/>
      <c r="K45" s="196"/>
      <c r="L45" s="196"/>
      <c r="M45" s="196"/>
    </row>
    <row r="46" spans="1:9" ht="10.5" customHeight="1">
      <c r="A46" s="207" t="s">
        <v>288</v>
      </c>
      <c r="B46" s="239"/>
      <c r="C46" s="215"/>
      <c r="D46" s="215">
        <v>553</v>
      </c>
      <c r="E46" s="222" t="s">
        <v>289</v>
      </c>
      <c r="F46" s="213"/>
      <c r="G46" s="213"/>
      <c r="H46" s="256"/>
      <c r="I46" s="261" t="e">
        <v>#DIV/0!</v>
      </c>
    </row>
    <row r="47" spans="1:9" s="242" customFormat="1" ht="10.5" customHeight="1">
      <c r="A47" s="207" t="s">
        <v>290</v>
      </c>
      <c r="B47" s="240"/>
      <c r="C47" s="209"/>
      <c r="D47" s="215">
        <v>554</v>
      </c>
      <c r="E47" s="222" t="s">
        <v>163</v>
      </c>
      <c r="F47" s="213"/>
      <c r="G47" s="213"/>
      <c r="H47" s="256"/>
      <c r="I47" s="261" t="e">
        <v>#DIV/0!</v>
      </c>
    </row>
    <row r="48" spans="1:9" ht="10.5" customHeight="1">
      <c r="A48" s="207" t="s">
        <v>291</v>
      </c>
      <c r="B48" s="239"/>
      <c r="C48" s="215"/>
      <c r="D48" s="215">
        <v>555</v>
      </c>
      <c r="E48" s="222" t="s">
        <v>164</v>
      </c>
      <c r="F48" s="213"/>
      <c r="G48" s="213"/>
      <c r="H48" s="256"/>
      <c r="I48" s="261" t="e">
        <v>#DIV/0!</v>
      </c>
    </row>
    <row r="49" spans="1:9" ht="10.5" customHeight="1">
      <c r="A49" s="207" t="s">
        <v>292</v>
      </c>
      <c r="B49" s="239"/>
      <c r="C49" s="223"/>
      <c r="D49" s="223">
        <v>556</v>
      </c>
      <c r="E49" s="224" t="s">
        <v>165</v>
      </c>
      <c r="F49" s="213"/>
      <c r="G49" s="213"/>
      <c r="H49" s="256"/>
      <c r="I49" s="261" t="e">
        <v>#DIV/0!</v>
      </c>
    </row>
    <row r="50" spans="1:9" s="242" customFormat="1" ht="10.5" customHeight="1">
      <c r="A50" s="207" t="s">
        <v>293</v>
      </c>
      <c r="B50" s="240"/>
      <c r="C50" s="215"/>
      <c r="D50" s="215">
        <v>557</v>
      </c>
      <c r="E50" s="222" t="s">
        <v>294</v>
      </c>
      <c r="F50" s="213"/>
      <c r="G50" s="218"/>
      <c r="H50" s="256"/>
      <c r="I50" s="261" t="e">
        <v>#DIV/0!</v>
      </c>
    </row>
    <row r="51" spans="1:9" s="242" customFormat="1" ht="10.5" customHeight="1">
      <c r="A51" s="207" t="s">
        <v>295</v>
      </c>
      <c r="B51" s="240"/>
      <c r="C51" s="215"/>
      <c r="D51" s="215">
        <v>558</v>
      </c>
      <c r="E51" s="222" t="s">
        <v>296</v>
      </c>
      <c r="F51" s="213">
        <v>460000</v>
      </c>
      <c r="G51" s="213">
        <v>546216</v>
      </c>
      <c r="H51" s="256">
        <v>12535</v>
      </c>
      <c r="I51" s="261" t="e">
        <v>#DIV/0!</v>
      </c>
    </row>
    <row r="52" spans="1:13" ht="10.5" customHeight="1">
      <c r="A52" s="207" t="s">
        <v>297</v>
      </c>
      <c r="B52" s="209">
        <v>56</v>
      </c>
      <c r="C52" s="225" t="s">
        <v>166</v>
      </c>
      <c r="D52" s="225"/>
      <c r="E52" s="225"/>
      <c r="F52" s="213">
        <v>0</v>
      </c>
      <c r="G52" s="213">
        <v>3649</v>
      </c>
      <c r="H52" s="256">
        <f>SUM(H53:H56)</f>
        <v>0</v>
      </c>
      <c r="I52" s="282" t="e">
        <f>SUM(I53:I56)</f>
        <v>#DIV/0!</v>
      </c>
      <c r="J52" s="196"/>
      <c r="K52" s="196"/>
      <c r="L52" s="196"/>
      <c r="M52" s="196"/>
    </row>
    <row r="53" spans="1:9" s="242" customFormat="1" ht="10.5" customHeight="1">
      <c r="A53" s="207" t="s">
        <v>298</v>
      </c>
      <c r="B53" s="240"/>
      <c r="C53" s="223"/>
      <c r="D53" s="231">
        <v>562</v>
      </c>
      <c r="E53" s="244" t="s">
        <v>167</v>
      </c>
      <c r="F53" s="213">
        <v>10</v>
      </c>
      <c r="G53" s="213"/>
      <c r="H53" s="256"/>
      <c r="I53" s="278" t="e">
        <v>#DIV/0!</v>
      </c>
    </row>
    <row r="54" spans="1:9" s="242" customFormat="1" ht="10.5" customHeight="1">
      <c r="A54" s="207" t="s">
        <v>299</v>
      </c>
      <c r="B54" s="240"/>
      <c r="C54" s="223"/>
      <c r="D54" s="231">
        <v>563</v>
      </c>
      <c r="E54" s="244" t="s">
        <v>168</v>
      </c>
      <c r="F54" s="213"/>
      <c r="G54" s="213"/>
      <c r="H54" s="256"/>
      <c r="I54" s="278" t="e">
        <v>#DIV/0!</v>
      </c>
    </row>
    <row r="55" spans="1:9" s="242" customFormat="1" ht="10.5" customHeight="1">
      <c r="A55" s="207" t="s">
        <v>300</v>
      </c>
      <c r="B55" s="240"/>
      <c r="C55" s="243"/>
      <c r="D55" s="231">
        <v>564</v>
      </c>
      <c r="E55" s="244" t="s">
        <v>169</v>
      </c>
      <c r="F55" s="213"/>
      <c r="G55" s="213"/>
      <c r="H55" s="256"/>
      <c r="I55" s="278" t="e">
        <v>#DIV/0!</v>
      </c>
    </row>
    <row r="56" spans="1:9" s="242" customFormat="1" ht="10.5" customHeight="1">
      <c r="A56" s="207" t="s">
        <v>301</v>
      </c>
      <c r="B56" s="240"/>
      <c r="C56" s="243"/>
      <c r="D56" s="231">
        <v>569</v>
      </c>
      <c r="E56" s="244" t="s">
        <v>170</v>
      </c>
      <c r="F56" s="213">
        <v>3649</v>
      </c>
      <c r="G56" s="213"/>
      <c r="H56" s="256"/>
      <c r="I56" s="278" t="e">
        <v>#DIV/0!</v>
      </c>
    </row>
    <row r="57" spans="1:13" ht="10.5" customHeight="1">
      <c r="A57" s="207" t="s">
        <v>302</v>
      </c>
      <c r="B57" s="209">
        <v>57</v>
      </c>
      <c r="C57" s="225" t="s">
        <v>303</v>
      </c>
      <c r="D57" s="225"/>
      <c r="E57" s="225"/>
      <c r="F57" s="213">
        <f>SUM(F58:F58)</f>
        <v>0</v>
      </c>
      <c r="G57" s="213">
        <f>SUM(G58:G58)</f>
        <v>0</v>
      </c>
      <c r="H57" s="213">
        <f>SUM(H58:H58)</f>
        <v>0</v>
      </c>
      <c r="I57" s="282" t="e">
        <f>SUM(I58:I58)</f>
        <v>#DIV/0!</v>
      </c>
      <c r="J57" s="196"/>
      <c r="K57" s="196"/>
      <c r="L57" s="196"/>
      <c r="M57" s="196"/>
    </row>
    <row r="58" spans="1:9" ht="10.5" customHeight="1">
      <c r="A58" s="207" t="s">
        <v>304</v>
      </c>
      <c r="B58" s="239"/>
      <c r="C58" s="243"/>
      <c r="D58" s="231">
        <v>572</v>
      </c>
      <c r="E58" s="244" t="s">
        <v>305</v>
      </c>
      <c r="F58" s="213"/>
      <c r="G58" s="213"/>
      <c r="H58" s="256"/>
      <c r="I58" s="279" t="e">
        <v>#DIV/0!</v>
      </c>
    </row>
    <row r="59" spans="1:9" ht="10.5" customHeight="1">
      <c r="A59" s="207" t="s">
        <v>306</v>
      </c>
      <c r="B59" s="209">
        <v>59</v>
      </c>
      <c r="C59" s="225" t="s">
        <v>171</v>
      </c>
      <c r="D59" s="210"/>
      <c r="E59" s="210"/>
      <c r="F59" s="213">
        <f>SUM(F60:F61)</f>
        <v>0</v>
      </c>
      <c r="G59" s="213">
        <f>SUM(G60:G61)</f>
        <v>0</v>
      </c>
      <c r="H59" s="256">
        <f>SUM(H60:H61)</f>
        <v>0</v>
      </c>
      <c r="I59" s="282" t="e">
        <f>SUM(I60:I61)</f>
        <v>#DIV/0!</v>
      </c>
    </row>
    <row r="60" spans="1:9" ht="10.5" customHeight="1">
      <c r="A60" s="207" t="s">
        <v>307</v>
      </c>
      <c r="B60" s="239"/>
      <c r="C60" s="215"/>
      <c r="D60" s="219">
        <v>591</v>
      </c>
      <c r="E60" s="236" t="s">
        <v>172</v>
      </c>
      <c r="F60" s="218"/>
      <c r="G60" s="218"/>
      <c r="H60" s="257"/>
      <c r="I60" s="279" t="e">
        <v>#DIV/0!</v>
      </c>
    </row>
    <row r="61" spans="1:9" ht="10.5" customHeight="1">
      <c r="A61" s="207" t="s">
        <v>308</v>
      </c>
      <c r="B61" s="239"/>
      <c r="C61" s="223"/>
      <c r="D61" s="231">
        <v>595</v>
      </c>
      <c r="E61" s="244" t="s">
        <v>173</v>
      </c>
      <c r="F61" s="218"/>
      <c r="G61" s="218"/>
      <c r="H61" s="257"/>
      <c r="I61" s="279" t="e">
        <v>#DIV/0!</v>
      </c>
    </row>
    <row r="62" spans="1:9" ht="10.5" customHeight="1">
      <c r="A62" s="207" t="s">
        <v>309</v>
      </c>
      <c r="B62" s="474" t="s">
        <v>310</v>
      </c>
      <c r="C62" s="474"/>
      <c r="D62" s="474"/>
      <c r="E62" s="474"/>
      <c r="F62" s="213">
        <f>+F63+F69+F79+F85</f>
        <v>15101945</v>
      </c>
      <c r="G62" s="213">
        <f>+G63+G69+G79+G85</f>
        <v>15710286</v>
      </c>
      <c r="H62" s="256">
        <f>+H63+H69+H79+H85</f>
        <v>564749.74</v>
      </c>
      <c r="I62" s="282" t="e">
        <f>+I63+I69+I79+I85</f>
        <v>#DIV/0!</v>
      </c>
    </row>
    <row r="63" spans="1:9" ht="10.5" customHeight="1">
      <c r="A63" s="207" t="s">
        <v>311</v>
      </c>
      <c r="B63" s="209">
        <v>60</v>
      </c>
      <c r="C63" s="225" t="s">
        <v>174</v>
      </c>
      <c r="D63" s="225"/>
      <c r="E63" s="225"/>
      <c r="F63" s="213">
        <f>SUM(F64:F68)</f>
        <v>3220000</v>
      </c>
      <c r="G63" s="213">
        <f>SUM(G64:G67)</f>
        <v>3039499</v>
      </c>
      <c r="H63" s="256">
        <f>SUM(H65:H67)</f>
        <v>564724</v>
      </c>
      <c r="I63" s="282" t="e">
        <f>SUM(I64:I68)</f>
        <v>#DIV/0!</v>
      </c>
    </row>
    <row r="64" spans="1:9" ht="10.5" customHeight="1">
      <c r="A64" s="207" t="s">
        <v>312</v>
      </c>
      <c r="B64" s="239"/>
      <c r="C64" s="215"/>
      <c r="D64" s="215">
        <v>601</v>
      </c>
      <c r="E64" s="222" t="s">
        <v>313</v>
      </c>
      <c r="F64" s="218"/>
      <c r="G64" s="218">
        <v>2997629</v>
      </c>
      <c r="H64" s="257"/>
      <c r="I64" s="279" t="e">
        <v>#DIV/0!</v>
      </c>
    </row>
    <row r="65" spans="1:9" ht="10.5" customHeight="1">
      <c r="A65" s="207" t="s">
        <v>314</v>
      </c>
      <c r="B65" s="239"/>
      <c r="C65" s="215"/>
      <c r="D65" s="215">
        <v>602</v>
      </c>
      <c r="E65" s="222" t="s">
        <v>175</v>
      </c>
      <c r="F65" s="218">
        <v>3200000</v>
      </c>
      <c r="G65" s="218"/>
      <c r="H65" s="257">
        <v>408648</v>
      </c>
      <c r="I65" s="279" t="e">
        <v>#DIV/0!</v>
      </c>
    </row>
    <row r="66" spans="1:9" s="242" customFormat="1" ht="10.5" customHeight="1">
      <c r="A66" s="207" t="s">
        <v>315</v>
      </c>
      <c r="B66" s="240"/>
      <c r="C66" s="243"/>
      <c r="D66" s="223">
        <v>603</v>
      </c>
      <c r="E66" s="224" t="s">
        <v>176</v>
      </c>
      <c r="F66" s="213">
        <v>20000</v>
      </c>
      <c r="G66" s="213">
        <v>41870</v>
      </c>
      <c r="H66" s="256">
        <v>17475</v>
      </c>
      <c r="I66" s="279" t="e">
        <v>#DIV/0!</v>
      </c>
    </row>
    <row r="67" spans="1:9" s="242" customFormat="1" ht="10.5" customHeight="1">
      <c r="A67" s="207" t="s">
        <v>316</v>
      </c>
      <c r="B67" s="240"/>
      <c r="C67" s="243"/>
      <c r="D67" s="223">
        <v>604</v>
      </c>
      <c r="E67" s="224" t="s">
        <v>177</v>
      </c>
      <c r="F67" s="213"/>
      <c r="G67" s="213"/>
      <c r="H67" s="256">
        <v>138601</v>
      </c>
      <c r="I67" s="279" t="e">
        <v>#DIV/0!</v>
      </c>
    </row>
    <row r="68" spans="1:9" ht="10.5" customHeight="1">
      <c r="A68" s="207" t="s">
        <v>317</v>
      </c>
      <c r="B68" s="239"/>
      <c r="C68" s="223"/>
      <c r="D68" s="223">
        <v>609</v>
      </c>
      <c r="E68" s="224" t="s">
        <v>178</v>
      </c>
      <c r="F68" s="213"/>
      <c r="G68" s="213"/>
      <c r="H68" s="256"/>
      <c r="I68" s="279" t="e">
        <v>#DIV/0!</v>
      </c>
    </row>
    <row r="69" spans="1:9" ht="10.5" customHeight="1">
      <c r="A69" s="207" t="s">
        <v>318</v>
      </c>
      <c r="B69" s="209">
        <v>64</v>
      </c>
      <c r="C69" s="225" t="s">
        <v>180</v>
      </c>
      <c r="D69" s="225"/>
      <c r="E69" s="225"/>
      <c r="F69" s="213">
        <f>SUM(F70:F78)</f>
        <v>263000</v>
      </c>
      <c r="G69" s="213">
        <f>SUM(G70:G78)</f>
        <v>534255</v>
      </c>
      <c r="H69" s="256">
        <f>SUM(H70:H78)</f>
        <v>25.74</v>
      </c>
      <c r="I69" s="282" t="e">
        <f>SUM(I70:I78)</f>
        <v>#DIV/0!</v>
      </c>
    </row>
    <row r="70" spans="1:9" ht="10.5" customHeight="1">
      <c r="A70" s="207" t="s">
        <v>319</v>
      </c>
      <c r="B70" s="239"/>
      <c r="C70" s="215"/>
      <c r="D70" s="215">
        <v>641</v>
      </c>
      <c r="E70" s="222" t="s">
        <v>155</v>
      </c>
      <c r="F70" s="230"/>
      <c r="G70" s="218"/>
      <c r="H70" s="257"/>
      <c r="I70" s="279" t="e">
        <v>#DIV/0!</v>
      </c>
    </row>
    <row r="71" spans="1:9" ht="10.5" customHeight="1">
      <c r="A71" s="207" t="s">
        <v>320</v>
      </c>
      <c r="B71" s="239"/>
      <c r="C71" s="215"/>
      <c r="D71" s="215">
        <v>642</v>
      </c>
      <c r="E71" s="222" t="s">
        <v>156</v>
      </c>
      <c r="F71" s="230"/>
      <c r="G71" s="218"/>
      <c r="H71" s="257"/>
      <c r="I71" s="279" t="e">
        <v>#DIV/0!</v>
      </c>
    </row>
    <row r="72" spans="1:9" ht="10.5" customHeight="1">
      <c r="A72" s="207" t="s">
        <v>321</v>
      </c>
      <c r="B72" s="239"/>
      <c r="C72" s="215"/>
      <c r="D72" s="215">
        <v>643</v>
      </c>
      <c r="E72" s="222" t="s">
        <v>322</v>
      </c>
      <c r="F72" s="230"/>
      <c r="G72" s="218"/>
      <c r="H72" s="257"/>
      <c r="I72" s="279" t="e">
        <v>#DIV/0!</v>
      </c>
    </row>
    <row r="73" spans="1:9" ht="10.5" customHeight="1">
      <c r="A73" s="207" t="s">
        <v>323</v>
      </c>
      <c r="B73" s="239"/>
      <c r="C73" s="215"/>
      <c r="D73" s="219">
        <v>644</v>
      </c>
      <c r="E73" s="222" t="s">
        <v>324</v>
      </c>
      <c r="F73" s="238">
        <v>10000</v>
      </c>
      <c r="G73" s="213">
        <v>16180</v>
      </c>
      <c r="H73" s="256"/>
      <c r="I73" s="279" t="e">
        <v>#DIV/0!</v>
      </c>
    </row>
    <row r="74" spans="1:9" ht="10.5" customHeight="1">
      <c r="A74" s="207" t="s">
        <v>325</v>
      </c>
      <c r="B74" s="239"/>
      <c r="C74" s="215"/>
      <c r="D74" s="219">
        <v>645</v>
      </c>
      <c r="E74" s="236" t="s">
        <v>326</v>
      </c>
      <c r="F74" s="213"/>
      <c r="G74" s="213"/>
      <c r="H74" s="256"/>
      <c r="I74" s="279" t="e">
        <v>#DIV/0!</v>
      </c>
    </row>
    <row r="75" spans="1:9" ht="10.5" customHeight="1">
      <c r="A75" s="207" t="s">
        <v>327</v>
      </c>
      <c r="B75" s="239"/>
      <c r="C75" s="215"/>
      <c r="D75" s="219">
        <v>646</v>
      </c>
      <c r="E75" s="236" t="s">
        <v>328</v>
      </c>
      <c r="F75" s="213"/>
      <c r="G75" s="218"/>
      <c r="H75" s="256"/>
      <c r="I75" s="279" t="e">
        <v>#DIV/0!</v>
      </c>
    </row>
    <row r="76" spans="1:9" ht="10.5" customHeight="1">
      <c r="A76" s="207" t="s">
        <v>329</v>
      </c>
      <c r="B76" s="239"/>
      <c r="C76" s="215"/>
      <c r="D76" s="219">
        <v>647</v>
      </c>
      <c r="E76" s="236" t="s">
        <v>330</v>
      </c>
      <c r="F76" s="213"/>
      <c r="G76" s="213"/>
      <c r="H76" s="256"/>
      <c r="I76" s="279" t="e">
        <v>#DIV/0!</v>
      </c>
    </row>
    <row r="77" spans="1:9" ht="10.5" customHeight="1">
      <c r="A77" s="207" t="s">
        <v>331</v>
      </c>
      <c r="B77" s="239"/>
      <c r="C77" s="215"/>
      <c r="D77" s="219">
        <v>648</v>
      </c>
      <c r="E77" s="236" t="s">
        <v>181</v>
      </c>
      <c r="F77" s="218">
        <v>243000</v>
      </c>
      <c r="G77" s="218">
        <v>226934</v>
      </c>
      <c r="H77" s="257"/>
      <c r="I77" s="279" t="e">
        <v>#DIV/0!</v>
      </c>
    </row>
    <row r="78" spans="1:9" ht="10.5" customHeight="1">
      <c r="A78" s="207" t="s">
        <v>332</v>
      </c>
      <c r="B78" s="239"/>
      <c r="C78" s="223"/>
      <c r="D78" s="231">
        <v>649</v>
      </c>
      <c r="E78" s="244" t="s">
        <v>182</v>
      </c>
      <c r="F78" s="218">
        <v>10000</v>
      </c>
      <c r="G78" s="218">
        <v>291141</v>
      </c>
      <c r="H78" s="257">
        <v>25.74</v>
      </c>
      <c r="I78" s="279" t="e">
        <v>#DIV/0!</v>
      </c>
    </row>
    <row r="79" spans="1:9" ht="10.5" customHeight="1">
      <c r="A79" s="207" t="s">
        <v>333</v>
      </c>
      <c r="B79" s="209">
        <v>66</v>
      </c>
      <c r="C79" s="225" t="s">
        <v>183</v>
      </c>
      <c r="D79" s="225"/>
      <c r="E79" s="225"/>
      <c r="F79" s="213">
        <f>SUM(F80:F84)</f>
        <v>702</v>
      </c>
      <c r="G79" s="213">
        <f>SUM(G80:G84)</f>
        <v>407</v>
      </c>
      <c r="H79" s="256">
        <f>SUM(H80:H84)</f>
        <v>0</v>
      </c>
      <c r="I79" s="282" t="e">
        <f>SUM(I80:I84)</f>
        <v>#DIV/0!</v>
      </c>
    </row>
    <row r="80" spans="1:9" ht="10.5" customHeight="1">
      <c r="A80" s="207" t="s">
        <v>334</v>
      </c>
      <c r="B80" s="239"/>
      <c r="C80" s="223"/>
      <c r="D80" s="231">
        <v>662</v>
      </c>
      <c r="E80" s="244" t="s">
        <v>167</v>
      </c>
      <c r="F80" s="218">
        <v>700</v>
      </c>
      <c r="G80" s="218">
        <v>388</v>
      </c>
      <c r="H80" s="257"/>
      <c r="I80" s="279" t="e">
        <v>#DIV/0!</v>
      </c>
    </row>
    <row r="81" spans="1:9" ht="10.5" customHeight="1">
      <c r="A81" s="207" t="s">
        <v>335</v>
      </c>
      <c r="B81" s="239"/>
      <c r="C81" s="223"/>
      <c r="D81" s="231">
        <v>663</v>
      </c>
      <c r="E81" s="244" t="s">
        <v>184</v>
      </c>
      <c r="F81" s="213">
        <v>2</v>
      </c>
      <c r="G81" s="213">
        <v>19</v>
      </c>
      <c r="H81" s="257"/>
      <c r="I81" s="279" t="e">
        <v>#DIV/0!</v>
      </c>
    </row>
    <row r="82" spans="1:9" ht="10.5" customHeight="1">
      <c r="A82" s="207" t="s">
        <v>336</v>
      </c>
      <c r="B82" s="239"/>
      <c r="C82" s="223"/>
      <c r="D82" s="231">
        <v>664</v>
      </c>
      <c r="E82" s="244" t="s">
        <v>337</v>
      </c>
      <c r="F82" s="213"/>
      <c r="G82" s="213"/>
      <c r="H82" s="257"/>
      <c r="I82" s="279" t="e">
        <v>#DIV/0!</v>
      </c>
    </row>
    <row r="83" spans="1:9" ht="10.5" customHeight="1">
      <c r="A83" s="207" t="s">
        <v>338</v>
      </c>
      <c r="B83" s="239"/>
      <c r="C83" s="223"/>
      <c r="D83" s="231">
        <v>665</v>
      </c>
      <c r="E83" s="244" t="s">
        <v>339</v>
      </c>
      <c r="F83" s="213"/>
      <c r="G83" s="213"/>
      <c r="H83" s="257"/>
      <c r="I83" s="279" t="e">
        <v>#DIV/0!</v>
      </c>
    </row>
    <row r="84" spans="1:9" ht="10.5" customHeight="1">
      <c r="A84" s="207" t="s">
        <v>340</v>
      </c>
      <c r="B84" s="239"/>
      <c r="C84" s="223"/>
      <c r="D84" s="231">
        <v>669</v>
      </c>
      <c r="E84" s="244" t="s">
        <v>185</v>
      </c>
      <c r="F84" s="213"/>
      <c r="G84" s="213"/>
      <c r="H84" s="257"/>
      <c r="I84" s="279" t="e">
        <v>#DIV/0!</v>
      </c>
    </row>
    <row r="85" spans="1:9" ht="10.5" customHeight="1">
      <c r="A85" s="207" t="s">
        <v>341</v>
      </c>
      <c r="B85" s="209">
        <v>67</v>
      </c>
      <c r="C85" s="475" t="s">
        <v>342</v>
      </c>
      <c r="D85" s="475"/>
      <c r="E85" s="475"/>
      <c r="F85" s="213">
        <f>SUM(F86:F86)</f>
        <v>11618243</v>
      </c>
      <c r="G85" s="213">
        <v>12136125</v>
      </c>
      <c r="H85" s="256">
        <f>SUM(H86:H86)</f>
        <v>0</v>
      </c>
      <c r="I85" s="282" t="e">
        <f>SUM(I86:I86)</f>
        <v>#DIV/0!</v>
      </c>
    </row>
    <row r="86" spans="1:9" ht="10.5" customHeight="1">
      <c r="A86" s="207" t="s">
        <v>343</v>
      </c>
      <c r="B86" s="239"/>
      <c r="C86" s="223"/>
      <c r="D86" s="231">
        <v>672</v>
      </c>
      <c r="E86" s="244" t="s">
        <v>344</v>
      </c>
      <c r="F86" s="264">
        <v>11618243</v>
      </c>
      <c r="G86" s="264"/>
      <c r="H86" s="265"/>
      <c r="I86" s="280" t="e">
        <v>#DIV/0!</v>
      </c>
    </row>
    <row r="87" spans="1:9" ht="10.5" customHeight="1">
      <c r="A87" s="267" t="s">
        <v>345</v>
      </c>
      <c r="B87" s="268" t="s">
        <v>248</v>
      </c>
      <c r="C87" s="268"/>
      <c r="D87" s="268"/>
      <c r="E87" s="269"/>
      <c r="F87" s="270">
        <f>+F62-F9</f>
        <v>0</v>
      </c>
      <c r="G87" s="270">
        <f>+G62-G9</f>
        <v>153968</v>
      </c>
      <c r="H87" s="270">
        <f>+H62-H9</f>
        <v>53055.73999999999</v>
      </c>
      <c r="I87" s="284" t="e">
        <f>+I62-I9</f>
        <v>#DIV/0!</v>
      </c>
    </row>
    <row r="88" spans="1:9" ht="10.5" customHeight="1">
      <c r="A88" s="271" t="s">
        <v>346</v>
      </c>
      <c r="B88" s="464" t="s">
        <v>186</v>
      </c>
      <c r="C88" s="465"/>
      <c r="D88" s="465"/>
      <c r="E88" s="466"/>
      <c r="F88" s="266">
        <v>21848</v>
      </c>
      <c r="G88" s="266">
        <v>21973</v>
      </c>
      <c r="H88" s="266"/>
      <c r="I88" s="262"/>
    </row>
    <row r="89" spans="1:9" ht="10.5" customHeight="1" thickBot="1">
      <c r="A89" s="272" t="s">
        <v>347</v>
      </c>
      <c r="B89" s="467" t="s">
        <v>351</v>
      </c>
      <c r="C89" s="468"/>
      <c r="D89" s="468"/>
      <c r="E89" s="469"/>
      <c r="F89" s="273">
        <v>21.04</v>
      </c>
      <c r="G89" s="273">
        <v>19</v>
      </c>
      <c r="H89" s="273"/>
      <c r="I89" s="263"/>
    </row>
    <row r="90" spans="1:8" ht="9.75" customHeight="1">
      <c r="A90" s="214"/>
      <c r="B90" s="245"/>
      <c r="C90" s="245"/>
      <c r="D90" s="245"/>
      <c r="E90" s="239"/>
      <c r="F90" s="246"/>
      <c r="G90" s="246"/>
      <c r="H90" s="246"/>
    </row>
    <row r="91" spans="1:8" ht="11.25" customHeight="1">
      <c r="A91" s="248"/>
      <c r="B91" s="248" t="s">
        <v>119</v>
      </c>
      <c r="C91" s="248"/>
      <c r="D91" s="412">
        <v>41759</v>
      </c>
      <c r="E91" s="196" t="s">
        <v>485</v>
      </c>
      <c r="F91" s="249" t="s">
        <v>450</v>
      </c>
      <c r="G91" s="249" t="s">
        <v>483</v>
      </c>
      <c r="H91" s="249"/>
    </row>
    <row r="92" spans="1:8" ht="11.25" customHeight="1">
      <c r="A92" s="248"/>
      <c r="B92" s="412"/>
      <c r="C92" s="248"/>
      <c r="D92" s="248"/>
      <c r="E92" s="196"/>
      <c r="F92" s="249"/>
      <c r="G92" s="249"/>
      <c r="H92" s="249"/>
    </row>
  </sheetData>
  <sheetProtection/>
  <mergeCells count="11">
    <mergeCell ref="B88:E88"/>
    <mergeCell ref="B89:E89"/>
    <mergeCell ref="A4:I4"/>
    <mergeCell ref="A5:I5"/>
    <mergeCell ref="B9:E9"/>
    <mergeCell ref="B62:E62"/>
    <mergeCell ref="C85:E85"/>
    <mergeCell ref="B1:E1"/>
    <mergeCell ref="A2:E2"/>
    <mergeCell ref="C7:D7"/>
    <mergeCell ref="A6:I6"/>
  </mergeCells>
  <printOptions/>
  <pageMargins left="0.75" right="0.75" top="1" bottom="1" header="0.4921259845" footer="0.4921259845"/>
  <pageSetup horizontalDpi="600" verticalDpi="600" orientation="portrait" paperSize="9" scale="7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5"/>
  </sheetPr>
  <dimension ref="A2:I77"/>
  <sheetViews>
    <sheetView zoomScalePageLayoutView="0" workbookViewId="0" topLeftCell="A1">
      <selection activeCell="H23" sqref="H22:H23"/>
    </sheetView>
  </sheetViews>
  <sheetFormatPr defaultColWidth="9.140625" defaultRowHeight="12.75"/>
  <cols>
    <col min="1" max="1" width="35.8515625" style="0" customWidth="1"/>
    <col min="2" max="2" width="15.140625" style="0" customWidth="1"/>
    <col min="3" max="3" width="82.140625" style="0" customWidth="1"/>
  </cols>
  <sheetData>
    <row r="2" spans="3:9" ht="12.75">
      <c r="C2" s="85" t="s">
        <v>132</v>
      </c>
      <c r="I2" s="85"/>
    </row>
    <row r="3" spans="1:5" ht="12.75">
      <c r="A3" s="25" t="s">
        <v>470</v>
      </c>
      <c r="D3" s="25"/>
      <c r="E3" s="85" t="s">
        <v>58</v>
      </c>
    </row>
    <row r="6" spans="2:7" ht="12.75">
      <c r="B6" s="1" t="s">
        <v>359</v>
      </c>
      <c r="D6" s="1"/>
      <c r="E6" s="1"/>
      <c r="F6" s="1"/>
      <c r="G6" s="1"/>
    </row>
    <row r="7" spans="1:9" ht="13.5" thickBot="1">
      <c r="A7" s="135"/>
      <c r="B7" s="135"/>
      <c r="C7" s="135"/>
      <c r="D7" s="135"/>
      <c r="E7" s="135"/>
      <c r="F7" s="135"/>
      <c r="G7" s="135"/>
      <c r="H7" s="135"/>
      <c r="I7" s="135"/>
    </row>
    <row r="8" spans="1:9" ht="19.5" customHeight="1" thickBot="1">
      <c r="A8" s="136" t="s">
        <v>188</v>
      </c>
      <c r="B8" s="137" t="s">
        <v>189</v>
      </c>
      <c r="C8" s="138" t="s">
        <v>190</v>
      </c>
      <c r="D8" s="135"/>
      <c r="E8" s="135"/>
      <c r="F8" s="135"/>
      <c r="G8" s="135"/>
      <c r="H8" s="135"/>
      <c r="I8" s="135"/>
    </row>
    <row r="9" spans="1:9" ht="19.5" customHeight="1">
      <c r="A9" s="139" t="s">
        <v>191</v>
      </c>
      <c r="B9" s="140"/>
      <c r="C9" s="141"/>
      <c r="D9" s="135"/>
      <c r="E9" s="135"/>
      <c r="F9" s="135"/>
      <c r="G9" s="135"/>
      <c r="H9" s="135"/>
      <c r="I9" s="135"/>
    </row>
    <row r="10" spans="1:9" ht="19.5" customHeight="1">
      <c r="A10" s="142" t="s">
        <v>192</v>
      </c>
      <c r="B10" s="18"/>
      <c r="C10" s="143"/>
      <c r="D10" s="135"/>
      <c r="E10" s="135"/>
      <c r="F10" s="135"/>
      <c r="G10" s="135"/>
      <c r="H10" s="135"/>
      <c r="I10" s="135"/>
    </row>
    <row r="11" spans="1:9" ht="19.5" customHeight="1">
      <c r="A11" s="98" t="s">
        <v>193</v>
      </c>
      <c r="B11" s="18"/>
      <c r="C11" s="143"/>
      <c r="D11" s="135"/>
      <c r="E11" s="135"/>
      <c r="F11" s="135"/>
      <c r="G11" s="135"/>
      <c r="H11" s="135"/>
      <c r="I11" s="135"/>
    </row>
    <row r="12" spans="1:9" ht="19.5" customHeight="1">
      <c r="A12" s="144" t="s">
        <v>194</v>
      </c>
      <c r="B12" s="18"/>
      <c r="C12" s="143"/>
      <c r="D12" s="135"/>
      <c r="E12" s="135"/>
      <c r="F12" s="135"/>
      <c r="G12" s="135"/>
      <c r="H12" s="135"/>
      <c r="I12" s="135"/>
    </row>
    <row r="13" spans="1:9" ht="19.5" customHeight="1">
      <c r="A13" s="144" t="s">
        <v>195</v>
      </c>
      <c r="B13" s="18"/>
      <c r="C13" s="143"/>
      <c r="D13" s="135"/>
      <c r="E13" s="135"/>
      <c r="F13" s="135"/>
      <c r="G13" s="135"/>
      <c r="H13" s="135"/>
      <c r="I13" s="135"/>
    </row>
    <row r="14" spans="1:9" ht="19.5" customHeight="1" thickBot="1">
      <c r="A14" s="145" t="s">
        <v>196</v>
      </c>
      <c r="B14" s="99"/>
      <c r="C14" s="146"/>
      <c r="D14" s="135"/>
      <c r="E14" s="135"/>
      <c r="F14" s="135"/>
      <c r="G14" s="135"/>
      <c r="H14" s="135"/>
      <c r="I14" s="135"/>
    </row>
    <row r="15" spans="1:9" ht="19.5" customHeight="1" thickBot="1">
      <c r="A15" s="135"/>
      <c r="B15" s="135"/>
      <c r="C15" s="135"/>
      <c r="D15" s="135"/>
      <c r="E15" s="135"/>
      <c r="F15" s="135"/>
      <c r="G15" s="135"/>
      <c r="H15" s="135"/>
      <c r="I15" s="135"/>
    </row>
    <row r="16" spans="1:9" ht="19.5" customHeight="1" thickBot="1">
      <c r="A16" s="147" t="s">
        <v>197</v>
      </c>
      <c r="B16" s="137" t="s">
        <v>198</v>
      </c>
      <c r="C16" s="138" t="s">
        <v>199</v>
      </c>
      <c r="D16" s="135"/>
      <c r="E16" s="135"/>
      <c r="F16" s="135"/>
      <c r="G16" s="135"/>
      <c r="H16" s="135"/>
      <c r="I16" s="135"/>
    </row>
    <row r="17" spans="1:9" ht="19.5" customHeight="1">
      <c r="A17" s="148" t="s">
        <v>200</v>
      </c>
      <c r="B17" s="149"/>
      <c r="C17" s="141"/>
      <c r="D17" s="135"/>
      <c r="E17" s="135"/>
      <c r="F17" s="135"/>
      <c r="G17" s="135"/>
      <c r="H17" s="135"/>
      <c r="I17" s="135"/>
    </row>
    <row r="18" spans="1:9" ht="19.5" customHeight="1">
      <c r="A18" s="150" t="s">
        <v>192</v>
      </c>
      <c r="B18" s="151"/>
      <c r="C18" s="143"/>
      <c r="D18" s="135"/>
      <c r="E18" s="135"/>
      <c r="F18" s="135"/>
      <c r="G18" s="135"/>
      <c r="H18" s="135"/>
      <c r="I18" s="135"/>
    </row>
    <row r="19" spans="1:9" ht="19.5" customHeight="1">
      <c r="A19" s="144" t="s">
        <v>193</v>
      </c>
      <c r="B19" s="151"/>
      <c r="C19" s="143"/>
      <c r="D19" s="135"/>
      <c r="E19" s="135"/>
      <c r="F19" s="135"/>
      <c r="G19" s="135"/>
      <c r="H19" s="135"/>
      <c r="I19" s="135"/>
    </row>
    <row r="20" spans="1:9" ht="19.5" customHeight="1">
      <c r="A20" s="144" t="s">
        <v>201</v>
      </c>
      <c r="B20" s="151"/>
      <c r="C20" s="143"/>
      <c r="D20" s="135"/>
      <c r="E20" s="135"/>
      <c r="F20" s="135"/>
      <c r="G20" s="135"/>
      <c r="H20" s="135"/>
      <c r="I20" s="135"/>
    </row>
    <row r="21" spans="1:9" ht="19.5" customHeight="1">
      <c r="A21" s="144" t="s">
        <v>194</v>
      </c>
      <c r="B21" s="151"/>
      <c r="C21" s="143"/>
      <c r="D21" s="135"/>
      <c r="E21" s="135"/>
      <c r="F21" s="135"/>
      <c r="G21" s="135"/>
      <c r="H21" s="135"/>
      <c r="I21" s="135"/>
    </row>
    <row r="22" spans="1:9" ht="19.5" customHeight="1">
      <c r="A22" s="144" t="s">
        <v>195</v>
      </c>
      <c r="B22" s="151"/>
      <c r="C22" s="143"/>
      <c r="D22" s="135"/>
      <c r="E22" s="135"/>
      <c r="F22" s="135"/>
      <c r="G22" s="135"/>
      <c r="H22" s="135"/>
      <c r="I22" s="135"/>
    </row>
    <row r="23" spans="1:9" ht="19.5" customHeight="1">
      <c r="A23" s="144" t="s">
        <v>202</v>
      </c>
      <c r="B23" s="151"/>
      <c r="C23" s="143"/>
      <c r="D23" s="135"/>
      <c r="E23" s="135"/>
      <c r="F23" s="135"/>
      <c r="G23" s="135"/>
      <c r="H23" s="135"/>
      <c r="I23" s="135"/>
    </row>
    <row r="24" spans="1:9" ht="19.5" customHeight="1">
      <c r="A24" s="144" t="s">
        <v>203</v>
      </c>
      <c r="B24" s="151"/>
      <c r="C24" s="143"/>
      <c r="D24" s="135"/>
      <c r="E24" s="135"/>
      <c r="F24" s="135"/>
      <c r="G24" s="135"/>
      <c r="H24" s="135"/>
      <c r="I24" s="135"/>
    </row>
    <row r="25" spans="1:9" ht="19.5" customHeight="1">
      <c r="A25" s="152" t="s">
        <v>204</v>
      </c>
      <c r="B25" s="153"/>
      <c r="C25" s="154"/>
      <c r="D25" s="135"/>
      <c r="E25" s="135"/>
      <c r="F25" s="135"/>
      <c r="G25" s="135"/>
      <c r="H25" s="135"/>
      <c r="I25" s="135"/>
    </row>
    <row r="26" spans="1:9" ht="19.5" customHeight="1">
      <c r="A26" s="155" t="s">
        <v>205</v>
      </c>
      <c r="B26" s="403">
        <v>9000</v>
      </c>
      <c r="C26" s="154"/>
      <c r="D26" s="135"/>
      <c r="E26" s="135"/>
      <c r="F26" s="135"/>
      <c r="G26" s="135"/>
      <c r="H26" s="135"/>
      <c r="I26" s="135"/>
    </row>
    <row r="27" spans="1:9" ht="19.5" customHeight="1">
      <c r="A27" s="156" t="s">
        <v>206</v>
      </c>
      <c r="B27" s="153">
        <v>9000</v>
      </c>
      <c r="C27" s="154" t="s">
        <v>463</v>
      </c>
      <c r="D27" s="135"/>
      <c r="E27" s="135"/>
      <c r="F27" s="135"/>
      <c r="G27" s="135"/>
      <c r="H27" s="135"/>
      <c r="I27" s="135"/>
    </row>
    <row r="28" spans="1:9" ht="19.5" customHeight="1" thickBot="1">
      <c r="A28" s="145" t="s">
        <v>207</v>
      </c>
      <c r="B28" s="157"/>
      <c r="C28" s="146"/>
      <c r="D28" s="135"/>
      <c r="E28" s="135"/>
      <c r="F28" s="135"/>
      <c r="G28" s="135"/>
      <c r="H28" s="135"/>
      <c r="I28" s="135"/>
    </row>
    <row r="29" spans="1:9" ht="20.25" customHeight="1">
      <c r="A29" s="158"/>
      <c r="B29" s="159"/>
      <c r="C29" s="160"/>
      <c r="D29" s="135"/>
      <c r="E29" s="135"/>
      <c r="F29" s="135"/>
      <c r="G29" s="135"/>
      <c r="H29" s="135"/>
      <c r="I29" s="135"/>
    </row>
    <row r="30" spans="1:9" ht="12.75">
      <c r="A30" s="161"/>
      <c r="B30" s="135"/>
      <c r="C30" s="135"/>
      <c r="D30" s="135"/>
      <c r="E30" s="135"/>
      <c r="F30" s="135"/>
      <c r="G30" s="135"/>
      <c r="H30" s="135"/>
      <c r="I30" s="135"/>
    </row>
    <row r="31" spans="1:9" ht="12.75">
      <c r="A31" s="161" t="s">
        <v>118</v>
      </c>
      <c r="B31" s="135"/>
      <c r="C31" s="135"/>
      <c r="D31" s="135"/>
      <c r="E31" s="135"/>
      <c r="F31" s="135"/>
      <c r="G31" s="135"/>
      <c r="H31" s="135"/>
      <c r="I31" s="135"/>
    </row>
    <row r="32" spans="1:9" ht="12.75">
      <c r="A32" s="135"/>
      <c r="B32" s="135"/>
      <c r="C32" s="135"/>
      <c r="D32" s="135"/>
      <c r="E32" s="135"/>
      <c r="F32" s="135"/>
      <c r="G32" s="135"/>
      <c r="H32" s="135"/>
      <c r="I32" s="135"/>
    </row>
    <row r="33" spans="1:9" ht="12.75">
      <c r="A33" s="133" t="s">
        <v>464</v>
      </c>
      <c r="B33" s="133" t="s">
        <v>465</v>
      </c>
      <c r="C33" s="192" t="s">
        <v>468</v>
      </c>
      <c r="F33" s="135"/>
      <c r="G33" s="135"/>
      <c r="H33" s="135"/>
      <c r="I33" s="135"/>
    </row>
    <row r="34" spans="1:9" ht="12.75">
      <c r="A34" s="135"/>
      <c r="B34" s="135" t="s">
        <v>467</v>
      </c>
      <c r="C34" s="135" t="s">
        <v>469</v>
      </c>
      <c r="D34" s="135"/>
      <c r="E34" s="135"/>
      <c r="F34" s="135"/>
      <c r="G34" s="135"/>
      <c r="H34" s="135"/>
      <c r="I34" s="135"/>
    </row>
    <row r="35" spans="1:9" ht="12.75">
      <c r="A35" s="135"/>
      <c r="B35" s="135"/>
      <c r="C35" s="135"/>
      <c r="D35" s="135"/>
      <c r="E35" s="135"/>
      <c r="F35" s="135"/>
      <c r="G35" s="135"/>
      <c r="H35" s="135"/>
      <c r="I35" s="135"/>
    </row>
    <row r="36" spans="1:9" ht="12.75">
      <c r="A36" s="135"/>
      <c r="B36" s="135"/>
      <c r="C36" s="135"/>
      <c r="D36" s="135"/>
      <c r="E36" s="135"/>
      <c r="F36" s="135"/>
      <c r="G36" s="135"/>
      <c r="H36" s="135"/>
      <c r="I36" s="135"/>
    </row>
    <row r="37" spans="1:9" ht="12.75">
      <c r="A37" s="135"/>
      <c r="B37" s="135"/>
      <c r="C37" s="135"/>
      <c r="D37" s="135"/>
      <c r="E37" s="135"/>
      <c r="F37" s="135"/>
      <c r="G37" s="135"/>
      <c r="H37" s="135"/>
      <c r="I37" s="135"/>
    </row>
    <row r="38" spans="1:9" ht="12.75">
      <c r="A38" s="135"/>
      <c r="B38" s="135"/>
      <c r="C38" s="135"/>
      <c r="D38" s="135"/>
      <c r="E38" s="135"/>
      <c r="F38" s="135"/>
      <c r="G38" s="135"/>
      <c r="H38" s="135"/>
      <c r="I38" s="135"/>
    </row>
    <row r="39" spans="1:9" ht="12.75">
      <c r="A39" s="135"/>
      <c r="B39" s="135"/>
      <c r="C39" s="135"/>
      <c r="D39" s="135"/>
      <c r="E39" s="135"/>
      <c r="F39" s="135"/>
      <c r="G39" s="135"/>
      <c r="H39" s="135"/>
      <c r="I39" s="135"/>
    </row>
    <row r="40" spans="1:9" ht="12.75">
      <c r="A40" s="135"/>
      <c r="B40" s="135"/>
      <c r="C40" s="135"/>
      <c r="D40" s="135"/>
      <c r="E40" s="135"/>
      <c r="F40" s="135"/>
      <c r="G40" s="135"/>
      <c r="H40" s="135"/>
      <c r="I40" s="135"/>
    </row>
    <row r="41" spans="1:9" ht="12.75">
      <c r="A41" s="135"/>
      <c r="B41" s="135"/>
      <c r="C41" s="135"/>
      <c r="D41" s="135"/>
      <c r="E41" s="135"/>
      <c r="F41" s="135"/>
      <c r="G41" s="135"/>
      <c r="H41" s="135"/>
      <c r="I41" s="135"/>
    </row>
    <row r="42" spans="1:9" ht="12.75">
      <c r="A42" s="135"/>
      <c r="B42" s="135"/>
      <c r="C42" s="135"/>
      <c r="D42" s="135"/>
      <c r="E42" s="135"/>
      <c r="F42" s="135"/>
      <c r="G42" s="135"/>
      <c r="H42" s="135"/>
      <c r="I42" s="135"/>
    </row>
    <row r="43" spans="1:9" ht="12.75">
      <c r="A43" s="135"/>
      <c r="B43" s="135"/>
      <c r="C43" s="135"/>
      <c r="D43" s="135"/>
      <c r="E43" s="135"/>
      <c r="F43" s="135"/>
      <c r="G43" s="135"/>
      <c r="H43" s="135"/>
      <c r="I43" s="135"/>
    </row>
    <row r="44" spans="1:9" ht="12.75">
      <c r="A44" s="135"/>
      <c r="B44" s="135"/>
      <c r="C44" s="135"/>
      <c r="D44" s="135"/>
      <c r="E44" s="135"/>
      <c r="F44" s="135"/>
      <c r="G44" s="135"/>
      <c r="H44" s="135"/>
      <c r="I44" s="135"/>
    </row>
    <row r="45" spans="1:9" ht="12.75">
      <c r="A45" s="135"/>
      <c r="B45" s="135"/>
      <c r="C45" s="135"/>
      <c r="D45" s="135"/>
      <c r="E45" s="135"/>
      <c r="F45" s="135"/>
      <c r="G45" s="135"/>
      <c r="H45" s="135"/>
      <c r="I45" s="135"/>
    </row>
    <row r="46" spans="1:9" ht="12.75">
      <c r="A46" s="135"/>
      <c r="B46" s="135"/>
      <c r="C46" s="135"/>
      <c r="D46" s="135"/>
      <c r="E46" s="135"/>
      <c r="F46" s="135"/>
      <c r="G46" s="135"/>
      <c r="H46" s="135"/>
      <c r="I46" s="135"/>
    </row>
    <row r="47" spans="1:9" ht="12.75">
      <c r="A47" s="135"/>
      <c r="B47" s="135"/>
      <c r="C47" s="135"/>
      <c r="D47" s="135"/>
      <c r="E47" s="135"/>
      <c r="F47" s="135"/>
      <c r="G47" s="135"/>
      <c r="H47" s="135"/>
      <c r="I47" s="135"/>
    </row>
    <row r="48" spans="1:9" ht="12.75">
      <c r="A48" s="135"/>
      <c r="B48" s="135"/>
      <c r="C48" s="135"/>
      <c r="D48" s="135"/>
      <c r="E48" s="135"/>
      <c r="F48" s="135"/>
      <c r="G48" s="135"/>
      <c r="H48" s="135"/>
      <c r="I48" s="135"/>
    </row>
    <row r="49" spans="1:9" ht="12.75">
      <c r="A49" s="135"/>
      <c r="B49" s="135"/>
      <c r="C49" s="135"/>
      <c r="D49" s="135"/>
      <c r="E49" s="135"/>
      <c r="F49" s="135"/>
      <c r="G49" s="135"/>
      <c r="H49" s="135"/>
      <c r="I49" s="135"/>
    </row>
    <row r="50" spans="1:9" ht="12.75">
      <c r="A50" s="135"/>
      <c r="B50" s="135"/>
      <c r="C50" s="135"/>
      <c r="D50" s="135"/>
      <c r="E50" s="135"/>
      <c r="F50" s="135"/>
      <c r="G50" s="135"/>
      <c r="H50" s="135"/>
      <c r="I50" s="135"/>
    </row>
    <row r="51" spans="1:9" ht="12.75">
      <c r="A51" s="135"/>
      <c r="B51" s="135"/>
      <c r="C51" s="135"/>
      <c r="D51" s="135"/>
      <c r="E51" s="135"/>
      <c r="F51" s="135"/>
      <c r="G51" s="135"/>
      <c r="H51" s="135"/>
      <c r="I51" s="135"/>
    </row>
    <row r="52" spans="1:9" ht="12.75">
      <c r="A52" s="135"/>
      <c r="B52" s="135"/>
      <c r="C52" s="135"/>
      <c r="D52" s="135"/>
      <c r="E52" s="135"/>
      <c r="F52" s="135"/>
      <c r="G52" s="135"/>
      <c r="H52" s="135"/>
      <c r="I52" s="135"/>
    </row>
    <row r="53" spans="1:9" ht="12.75">
      <c r="A53" s="135"/>
      <c r="B53" s="135"/>
      <c r="C53" s="135"/>
      <c r="D53" s="135"/>
      <c r="E53" s="135"/>
      <c r="F53" s="135"/>
      <c r="G53" s="135"/>
      <c r="H53" s="135"/>
      <c r="I53" s="135"/>
    </row>
    <row r="54" spans="1:9" ht="12.75">
      <c r="A54" s="135"/>
      <c r="B54" s="135"/>
      <c r="C54" s="135"/>
      <c r="D54" s="135"/>
      <c r="E54" s="135"/>
      <c r="F54" s="135"/>
      <c r="G54" s="135"/>
      <c r="H54" s="135"/>
      <c r="I54" s="135"/>
    </row>
    <row r="55" spans="1:9" ht="12.75">
      <c r="A55" s="135"/>
      <c r="B55" s="135"/>
      <c r="C55" s="135"/>
      <c r="D55" s="135"/>
      <c r="E55" s="135"/>
      <c r="F55" s="135"/>
      <c r="G55" s="135"/>
      <c r="H55" s="135"/>
      <c r="I55" s="135"/>
    </row>
    <row r="56" spans="1:9" ht="12.75">
      <c r="A56" s="135"/>
      <c r="B56" s="135"/>
      <c r="C56" s="135"/>
      <c r="D56" s="135"/>
      <c r="E56" s="135"/>
      <c r="F56" s="135"/>
      <c r="G56" s="135"/>
      <c r="H56" s="135"/>
      <c r="I56" s="135"/>
    </row>
    <row r="57" spans="1:9" ht="12.75">
      <c r="A57" s="135"/>
      <c r="B57" s="135"/>
      <c r="C57" s="135"/>
      <c r="D57" s="135"/>
      <c r="E57" s="135"/>
      <c r="F57" s="135"/>
      <c r="G57" s="135"/>
      <c r="H57" s="135"/>
      <c r="I57" s="135"/>
    </row>
    <row r="58" spans="1:9" ht="12.75">
      <c r="A58" s="135"/>
      <c r="B58" s="135"/>
      <c r="C58" s="135"/>
      <c r="D58" s="135"/>
      <c r="E58" s="135"/>
      <c r="F58" s="135"/>
      <c r="G58" s="135"/>
      <c r="H58" s="135"/>
      <c r="I58" s="135"/>
    </row>
    <row r="60" ht="12.75">
      <c r="C60" s="25"/>
    </row>
    <row r="77" spans="1:3" ht="12.75">
      <c r="A77" s="25" t="s">
        <v>130</v>
      </c>
      <c r="B77" s="25" t="s">
        <v>131</v>
      </c>
      <c r="C77" s="25" t="s">
        <v>208</v>
      </c>
    </row>
  </sheetData>
  <sheetProtection/>
  <printOptions/>
  <pageMargins left="0.75" right="0.75" top="1" bottom="1" header="0.4921259845" footer="0.4921259845"/>
  <pageSetup horizontalDpi="600" verticalDpi="600" orientation="portrait" paperSize="9" scale="63" r:id="rId1"/>
  <colBreaks count="1" manualBreakCount="1">
    <brk id="3" max="76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35"/>
  </sheetPr>
  <dimension ref="A1:H64"/>
  <sheetViews>
    <sheetView zoomScalePageLayoutView="0" workbookViewId="0" topLeftCell="A1">
      <selection activeCell="K9" sqref="K9"/>
    </sheetView>
  </sheetViews>
  <sheetFormatPr defaultColWidth="9.140625" defaultRowHeight="12.75"/>
  <cols>
    <col min="1" max="1" width="7.421875" style="0" customWidth="1"/>
    <col min="2" max="2" width="18.7109375" style="0" customWidth="1"/>
    <col min="3" max="3" width="6.7109375" style="0" customWidth="1"/>
    <col min="5" max="5" width="17.00390625" style="0" customWidth="1"/>
    <col min="6" max="6" width="14.421875" style="0" customWidth="1"/>
    <col min="7" max="8" width="15.7109375" style="0" customWidth="1"/>
  </cols>
  <sheetData>
    <row r="1" spans="1:8" ht="12.75">
      <c r="A1" s="1"/>
      <c r="B1" s="1"/>
      <c r="C1" s="1"/>
      <c r="D1" s="1"/>
      <c r="E1" s="1"/>
      <c r="F1" s="1"/>
      <c r="G1" s="1"/>
      <c r="H1" s="2" t="s">
        <v>187</v>
      </c>
    </row>
    <row r="2" spans="1:8" ht="12.75">
      <c r="A2" s="1" t="s">
        <v>1</v>
      </c>
      <c r="B2" s="1"/>
      <c r="C2" s="1"/>
      <c r="D2" s="1"/>
      <c r="E2" s="1"/>
      <c r="F2" s="1"/>
      <c r="G2" s="1"/>
      <c r="H2" s="1"/>
    </row>
    <row r="3" spans="1:8" ht="12.75">
      <c r="A3" s="1"/>
      <c r="B3" s="1"/>
      <c r="C3" s="1"/>
      <c r="D3" s="1"/>
      <c r="E3" s="1"/>
      <c r="F3" s="1"/>
      <c r="G3" s="1"/>
      <c r="H3" s="1"/>
    </row>
    <row r="4" spans="1:8" ht="12.75">
      <c r="A4" s="1"/>
      <c r="B4" s="1"/>
      <c r="C4" s="1"/>
      <c r="E4" s="2" t="s">
        <v>2</v>
      </c>
      <c r="F4" s="1"/>
      <c r="G4" s="1"/>
      <c r="H4" s="1"/>
    </row>
    <row r="5" spans="1:8" ht="12.75">
      <c r="A5" s="1"/>
      <c r="B5" s="1" t="s">
        <v>3</v>
      </c>
      <c r="C5" s="1"/>
      <c r="D5" s="1"/>
      <c r="E5" s="1"/>
      <c r="F5" s="1"/>
      <c r="G5" s="1"/>
      <c r="H5" s="1"/>
    </row>
    <row r="6" spans="1:8" ht="12.75">
      <c r="A6" s="1"/>
      <c r="B6" s="3" t="s">
        <v>358</v>
      </c>
      <c r="C6" s="1"/>
      <c r="D6" s="1"/>
      <c r="E6" s="1"/>
      <c r="F6" s="1"/>
      <c r="G6" s="1"/>
      <c r="H6" s="1"/>
    </row>
    <row r="7" spans="1:8" ht="12.75">
      <c r="A7" s="1"/>
      <c r="B7" s="1"/>
      <c r="C7" s="1"/>
      <c r="D7" s="1"/>
      <c r="E7" s="1"/>
      <c r="F7" s="1"/>
      <c r="G7" s="1"/>
      <c r="H7" s="1"/>
    </row>
    <row r="8" ht="12.75">
      <c r="G8" t="s">
        <v>4</v>
      </c>
    </row>
    <row r="9" ht="12.75">
      <c r="H9" s="4"/>
    </row>
    <row r="10" spans="1:8" ht="12.75">
      <c r="A10" s="5" t="s">
        <v>5</v>
      </c>
      <c r="B10" s="6" t="s">
        <v>6</v>
      </c>
      <c r="C10" s="6" t="s">
        <v>7</v>
      </c>
      <c r="D10" s="6" t="s">
        <v>8</v>
      </c>
      <c r="E10" s="5" t="s">
        <v>9</v>
      </c>
      <c r="F10" s="6" t="s">
        <v>10</v>
      </c>
      <c r="G10" s="6" t="s">
        <v>11</v>
      </c>
      <c r="H10" s="6" t="s">
        <v>12</v>
      </c>
    </row>
    <row r="11" spans="1:8" ht="12.75">
      <c r="A11" s="7"/>
      <c r="B11" s="8"/>
      <c r="C11" s="8"/>
      <c r="D11" s="8" t="s">
        <v>13</v>
      </c>
      <c r="E11" s="7" t="s">
        <v>14</v>
      </c>
      <c r="F11" s="8" t="s">
        <v>15</v>
      </c>
      <c r="G11" s="8" t="s">
        <v>15</v>
      </c>
      <c r="H11" s="8" t="s">
        <v>15</v>
      </c>
    </row>
    <row r="12" spans="1:8" ht="12.75">
      <c r="A12" s="9"/>
      <c r="B12" s="10"/>
      <c r="C12" s="10"/>
      <c r="D12" s="10"/>
      <c r="E12" s="9" t="s">
        <v>16</v>
      </c>
      <c r="F12" s="10"/>
      <c r="G12" s="10"/>
      <c r="H12" s="10"/>
    </row>
    <row r="13" spans="1:8" ht="12.75">
      <c r="A13" s="11">
        <v>1</v>
      </c>
      <c r="B13" s="12"/>
      <c r="C13" s="12"/>
      <c r="D13" s="12"/>
      <c r="E13" s="13"/>
      <c r="F13" s="13"/>
      <c r="G13" s="13"/>
      <c r="H13" s="13"/>
    </row>
    <row r="14" spans="1:8" ht="12.75">
      <c r="A14" s="14">
        <v>2</v>
      </c>
      <c r="B14" s="15"/>
      <c r="C14" s="16"/>
      <c r="D14" s="17"/>
      <c r="E14" s="18"/>
      <c r="F14" s="18"/>
      <c r="G14" s="18"/>
      <c r="H14" s="18"/>
    </row>
    <row r="15" spans="1:8" ht="12.75">
      <c r="A15" s="14">
        <v>3</v>
      </c>
      <c r="B15" s="15"/>
      <c r="C15" s="16"/>
      <c r="D15" s="17"/>
      <c r="E15" s="18"/>
      <c r="F15" s="18"/>
      <c r="G15" s="18"/>
      <c r="H15" s="18"/>
    </row>
    <row r="16" spans="1:8" ht="12.75">
      <c r="A16" s="14">
        <v>4</v>
      </c>
      <c r="B16" s="15"/>
      <c r="C16" s="16"/>
      <c r="D16" s="17"/>
      <c r="E16" s="18"/>
      <c r="F16" s="18"/>
      <c r="G16" s="18"/>
      <c r="H16" s="18"/>
    </row>
    <row r="17" spans="1:8" ht="12.75">
      <c r="A17" s="14">
        <v>5</v>
      </c>
      <c r="B17" s="15"/>
      <c r="C17" s="16"/>
      <c r="D17" s="17"/>
      <c r="E17" s="18"/>
      <c r="F17" s="18"/>
      <c r="G17" s="18"/>
      <c r="H17" s="18"/>
    </row>
    <row r="18" spans="1:8" ht="12.75">
      <c r="A18" s="14">
        <v>6</v>
      </c>
      <c r="B18" s="15"/>
      <c r="C18" s="16"/>
      <c r="D18" s="17"/>
      <c r="E18" s="18"/>
      <c r="F18" s="18"/>
      <c r="G18" s="18"/>
      <c r="H18" s="18"/>
    </row>
    <row r="19" spans="1:8" ht="12.75">
      <c r="A19" s="14">
        <v>7</v>
      </c>
      <c r="B19" s="15"/>
      <c r="C19" s="16"/>
      <c r="D19" s="17"/>
      <c r="E19" s="18"/>
      <c r="F19" s="18"/>
      <c r="G19" s="18"/>
      <c r="H19" s="18"/>
    </row>
    <row r="20" spans="1:8" ht="12.75">
      <c r="A20" s="14">
        <v>8</v>
      </c>
      <c r="B20" s="15"/>
      <c r="C20" s="16"/>
      <c r="D20" s="17"/>
      <c r="E20" s="18"/>
      <c r="F20" s="18"/>
      <c r="G20" s="18"/>
      <c r="H20" s="18"/>
    </row>
    <row r="21" spans="1:8" ht="12.75">
      <c r="A21" s="14">
        <v>9</v>
      </c>
      <c r="B21" s="15"/>
      <c r="C21" s="16"/>
      <c r="D21" s="17"/>
      <c r="E21" s="18"/>
      <c r="F21" s="18"/>
      <c r="G21" s="18"/>
      <c r="H21" s="18"/>
    </row>
    <row r="22" spans="1:8" ht="12.75">
      <c r="A22" s="14">
        <v>10</v>
      </c>
      <c r="B22" s="15"/>
      <c r="C22" s="16"/>
      <c r="D22" s="17"/>
      <c r="E22" s="18"/>
      <c r="F22" s="18"/>
      <c r="G22" s="18"/>
      <c r="H22" s="18"/>
    </row>
    <row r="23" spans="1:8" ht="12.75">
      <c r="A23" s="14">
        <v>11</v>
      </c>
      <c r="B23" s="15"/>
      <c r="C23" s="16"/>
      <c r="D23" s="17"/>
      <c r="E23" s="18"/>
      <c r="F23" s="18"/>
      <c r="G23" s="18"/>
      <c r="H23" s="18"/>
    </row>
    <row r="24" spans="1:8" ht="12.75">
      <c r="A24" s="14">
        <v>12</v>
      </c>
      <c r="B24" s="15"/>
      <c r="C24" s="16"/>
      <c r="D24" s="17"/>
      <c r="E24" s="18"/>
      <c r="F24" s="18"/>
      <c r="G24" s="18"/>
      <c r="H24" s="18"/>
    </row>
    <row r="25" spans="1:8" ht="12.75">
      <c r="A25" s="14">
        <v>13</v>
      </c>
      <c r="B25" s="15"/>
      <c r="C25" s="16"/>
      <c r="D25" s="17"/>
      <c r="E25" s="18"/>
      <c r="F25" s="18"/>
      <c r="G25" s="18"/>
      <c r="H25" s="18"/>
    </row>
    <row r="26" spans="1:8" ht="12.75">
      <c r="A26" s="14">
        <v>14</v>
      </c>
      <c r="B26" s="15"/>
      <c r="C26" s="16"/>
      <c r="D26" s="17"/>
      <c r="E26" s="18"/>
      <c r="F26" s="18"/>
      <c r="G26" s="18"/>
      <c r="H26" s="18"/>
    </row>
    <row r="27" spans="1:8" ht="12.75">
      <c r="A27" s="19">
        <v>15</v>
      </c>
      <c r="B27" s="15"/>
      <c r="C27" s="17"/>
      <c r="D27" s="17"/>
      <c r="E27" s="18"/>
      <c r="F27" s="18"/>
      <c r="G27" s="18"/>
      <c r="H27" s="18"/>
    </row>
    <row r="28" spans="1:8" ht="12.75">
      <c r="A28" s="19" t="s">
        <v>17</v>
      </c>
      <c r="B28" s="15"/>
      <c r="C28" s="17"/>
      <c r="D28" s="17"/>
      <c r="E28" s="18"/>
      <c r="F28" s="18"/>
      <c r="G28" s="18"/>
      <c r="H28" s="18"/>
    </row>
    <row r="29" ht="12.75">
      <c r="A29" s="20"/>
    </row>
    <row r="30" spans="1:8" ht="12.75">
      <c r="A30" s="477" t="s">
        <v>18</v>
      </c>
      <c r="B30" s="463"/>
      <c r="C30" s="463"/>
      <c r="D30" s="463"/>
      <c r="E30" s="463"/>
      <c r="F30" s="463"/>
      <c r="G30" s="463"/>
      <c r="H30" s="463"/>
    </row>
    <row r="34" ht="12.75">
      <c r="A34" s="21" t="s">
        <v>19</v>
      </c>
    </row>
    <row r="35" spans="3:5" ht="12.75">
      <c r="C35" s="1"/>
      <c r="D35" s="1"/>
      <c r="E35" s="1"/>
    </row>
    <row r="39" ht="12.75">
      <c r="A39" s="22" t="s">
        <v>20</v>
      </c>
    </row>
    <row r="44" ht="12.75">
      <c r="A44" s="21" t="s">
        <v>21</v>
      </c>
    </row>
    <row r="48" spans="1:6" ht="12.75" customHeight="1">
      <c r="A48" s="478" t="s">
        <v>22</v>
      </c>
      <c r="B48" s="478"/>
      <c r="C48" s="478"/>
      <c r="D48" s="478"/>
      <c r="E48" s="478"/>
      <c r="F48" s="24"/>
    </row>
    <row r="49" spans="1:7" ht="12.75" customHeight="1">
      <c r="A49" s="478" t="s">
        <v>23</v>
      </c>
      <c r="B49" s="478"/>
      <c r="C49" s="24"/>
      <c r="D49" s="23" t="s">
        <v>24</v>
      </c>
      <c r="E49" s="479"/>
      <c r="F49" s="479"/>
      <c r="G49" s="479"/>
    </row>
    <row r="50" spans="1:7" ht="12.75" customHeight="1">
      <c r="A50" s="478" t="s">
        <v>25</v>
      </c>
      <c r="B50" s="478"/>
      <c r="C50" s="478"/>
      <c r="D50" s="478" t="s">
        <v>26</v>
      </c>
      <c r="E50" s="478"/>
      <c r="F50" s="478"/>
      <c r="G50" s="478"/>
    </row>
    <row r="51" spans="1:7" ht="12.75">
      <c r="A51" s="478"/>
      <c r="B51" s="478"/>
      <c r="C51" s="478"/>
      <c r="D51" s="478"/>
      <c r="E51" s="478"/>
      <c r="F51" s="478"/>
      <c r="G51" s="478"/>
    </row>
    <row r="52" spans="1:6" ht="12.75">
      <c r="A52" s="24"/>
      <c r="B52" s="24"/>
      <c r="C52" s="24"/>
      <c r="D52" s="24"/>
      <c r="E52" s="24"/>
      <c r="F52" s="24"/>
    </row>
    <row r="53" spans="1:6" ht="12.75">
      <c r="A53" s="24"/>
      <c r="B53" s="24"/>
      <c r="C53" s="24"/>
      <c r="D53" s="24"/>
      <c r="E53" s="24"/>
      <c r="F53" s="24"/>
    </row>
    <row r="54" spans="1:7" ht="12.75">
      <c r="A54" s="24"/>
      <c r="B54" s="24"/>
      <c r="C54" s="24"/>
      <c r="D54" s="24"/>
      <c r="E54" s="24"/>
      <c r="F54" s="481"/>
      <c r="G54" s="463"/>
    </row>
    <row r="55" spans="1:7" ht="12.75">
      <c r="A55" s="479"/>
      <c r="B55" s="479"/>
      <c r="C55" s="479"/>
      <c r="D55" s="479"/>
      <c r="E55" s="479"/>
      <c r="F55" s="476" t="s">
        <v>27</v>
      </c>
      <c r="G55" s="476"/>
    </row>
    <row r="56" spans="1:7" ht="12.75">
      <c r="A56" s="479"/>
      <c r="B56" s="479"/>
      <c r="C56" s="479"/>
      <c r="D56" s="479"/>
      <c r="E56" s="479"/>
      <c r="F56" s="476"/>
      <c r="G56" s="476"/>
    </row>
    <row r="57" spans="1:7" ht="12.75">
      <c r="A57" s="24"/>
      <c r="B57" s="24"/>
      <c r="C57" s="24"/>
      <c r="D57" s="24"/>
      <c r="E57" s="24"/>
      <c r="F57" s="476"/>
      <c r="G57" s="476"/>
    </row>
    <row r="58" spans="1:7" ht="12.75">
      <c r="A58" s="480" t="s">
        <v>28</v>
      </c>
      <c r="B58" s="480"/>
      <c r="C58" s="480"/>
      <c r="D58" s="480"/>
      <c r="E58" s="480"/>
      <c r="F58" s="480"/>
      <c r="G58" s="480"/>
    </row>
    <row r="59" spans="1:7" ht="12.75">
      <c r="A59" s="480"/>
      <c r="B59" s="480"/>
      <c r="C59" s="480"/>
      <c r="D59" s="480"/>
      <c r="E59" s="480"/>
      <c r="F59" s="480"/>
      <c r="G59" s="480"/>
    </row>
    <row r="64" spans="2:7" ht="12.75">
      <c r="B64" s="25"/>
      <c r="D64" s="25"/>
      <c r="E64" s="25"/>
      <c r="F64" s="25"/>
      <c r="G64" s="25"/>
    </row>
  </sheetData>
  <sheetProtection/>
  <mergeCells count="15">
    <mergeCell ref="F57:G57"/>
    <mergeCell ref="A58:G59"/>
    <mergeCell ref="A50:C51"/>
    <mergeCell ref="D50:G51"/>
    <mergeCell ref="F54:G54"/>
    <mergeCell ref="A55:A56"/>
    <mergeCell ref="B55:B56"/>
    <mergeCell ref="C55:C56"/>
    <mergeCell ref="D55:D56"/>
    <mergeCell ref="E55:E56"/>
    <mergeCell ref="F55:G56"/>
    <mergeCell ref="A30:H30"/>
    <mergeCell ref="A48:E48"/>
    <mergeCell ref="A49:B49"/>
    <mergeCell ref="E49:G49"/>
  </mergeCells>
  <printOptions/>
  <pageMargins left="0.75" right="0.75" top="1" bottom="1" header="0.4921259845" footer="0.4921259845"/>
  <pageSetup horizontalDpi="600" verticalDpi="600" orientation="portrait" paperSize="9" scale="8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1:H37"/>
  <sheetViews>
    <sheetView zoomScalePageLayoutView="0" workbookViewId="0" topLeftCell="A1">
      <selection activeCell="J20" sqref="J20"/>
    </sheetView>
  </sheetViews>
  <sheetFormatPr defaultColWidth="9.140625" defaultRowHeight="12.75"/>
  <cols>
    <col min="1" max="1" width="37.00390625" style="124" customWidth="1"/>
    <col min="2" max="6" width="17.7109375" style="124" customWidth="1"/>
    <col min="7" max="16384" width="9.140625" style="124" customWidth="1"/>
  </cols>
  <sheetData>
    <row r="1" spans="1:6" ht="12.75">
      <c r="A1" s="1" t="s">
        <v>453</v>
      </c>
      <c r="F1" s="289" t="s">
        <v>0</v>
      </c>
    </row>
    <row r="2" spans="1:6" ht="12.75">
      <c r="A2" s="134"/>
      <c r="F2" s="126"/>
    </row>
    <row r="3" spans="1:6" ht="12.75">
      <c r="A3" s="482" t="s">
        <v>357</v>
      </c>
      <c r="B3" s="482"/>
      <c r="C3" s="482"/>
      <c r="D3" s="482"/>
      <c r="E3" s="482"/>
      <c r="F3" s="482"/>
    </row>
    <row r="4" spans="1:6" ht="12.75">
      <c r="A4" s="127"/>
      <c r="B4" s="127"/>
      <c r="C4" s="127"/>
      <c r="D4" s="127"/>
      <c r="E4" s="127"/>
      <c r="F4" s="127"/>
    </row>
    <row r="5" spans="1:6" ht="12.75">
      <c r="A5" s="483" t="s">
        <v>462</v>
      </c>
      <c r="B5" s="483"/>
      <c r="C5" s="483"/>
      <c r="D5" s="483"/>
      <c r="E5" s="483"/>
      <c r="F5" s="483"/>
    </row>
    <row r="6" spans="1:6" ht="12.75">
      <c r="A6" s="162"/>
      <c r="B6" s="162"/>
      <c r="C6" s="162"/>
      <c r="D6" s="162"/>
      <c r="E6" s="162"/>
      <c r="F6" s="162"/>
    </row>
    <row r="7" spans="1:6" ht="12.75">
      <c r="A7" s="484" t="s">
        <v>209</v>
      </c>
      <c r="B7" s="484"/>
      <c r="C7" s="484"/>
      <c r="D7" s="484"/>
      <c r="E7" s="484"/>
      <c r="F7" s="484"/>
    </row>
    <row r="8" spans="1:8" ht="12.75">
      <c r="A8" s="129" t="s">
        <v>210</v>
      </c>
      <c r="B8" s="129" t="s">
        <v>211</v>
      </c>
      <c r="C8" s="163" t="s">
        <v>212</v>
      </c>
      <c r="D8" s="164"/>
      <c r="E8" s="164"/>
      <c r="F8" s="164"/>
      <c r="G8" s="125"/>
      <c r="H8" s="125"/>
    </row>
    <row r="9" spans="1:7" ht="12.75">
      <c r="A9" s="165" t="s">
        <v>213</v>
      </c>
      <c r="B9" s="132">
        <f>SUM(B10:B12)</f>
        <v>0</v>
      </c>
      <c r="C9" s="132">
        <f>SUM(C10:C12)</f>
        <v>142690</v>
      </c>
      <c r="D9" s="130"/>
      <c r="E9" s="485" t="s">
        <v>214</v>
      </c>
      <c r="F9" s="485"/>
      <c r="G9" s="125"/>
    </row>
    <row r="10" spans="1:7" ht="12.75">
      <c r="A10" s="166" t="s">
        <v>454</v>
      </c>
      <c r="B10" s="167"/>
      <c r="C10" s="167">
        <v>46900</v>
      </c>
      <c r="D10" s="130"/>
      <c r="E10" s="485" t="s">
        <v>215</v>
      </c>
      <c r="F10" s="485"/>
      <c r="G10" s="125"/>
    </row>
    <row r="11" spans="1:7" ht="12.75">
      <c r="A11" s="166" t="s">
        <v>456</v>
      </c>
      <c r="B11" s="167"/>
      <c r="C11" s="167">
        <v>28820</v>
      </c>
      <c r="D11" s="130"/>
      <c r="E11" s="485"/>
      <c r="F11" s="485"/>
      <c r="G11" s="125"/>
    </row>
    <row r="12" spans="1:7" ht="12.75">
      <c r="A12" s="166" t="s">
        <v>455</v>
      </c>
      <c r="B12" s="167"/>
      <c r="C12" s="167">
        <v>66970</v>
      </c>
      <c r="D12" s="130"/>
      <c r="E12" s="130"/>
      <c r="F12" s="130"/>
      <c r="G12" s="125"/>
    </row>
    <row r="13" spans="1:7" ht="12.75">
      <c r="A13" s="125"/>
      <c r="B13" s="125"/>
      <c r="C13" s="125"/>
      <c r="D13" s="125"/>
      <c r="E13" s="125"/>
      <c r="F13" s="126" t="s">
        <v>15</v>
      </c>
      <c r="G13" s="125"/>
    </row>
    <row r="14" spans="1:7" ht="12.75">
      <c r="A14" s="484" t="s">
        <v>216</v>
      </c>
      <c r="B14" s="484"/>
      <c r="C14" s="484"/>
      <c r="D14" s="484"/>
      <c r="E14" s="484"/>
      <c r="F14" s="484"/>
      <c r="G14" s="125"/>
    </row>
    <row r="15" spans="1:7" ht="12.75">
      <c r="A15" s="129" t="s">
        <v>210</v>
      </c>
      <c r="B15" s="129" t="s">
        <v>211</v>
      </c>
      <c r="C15" s="129" t="s">
        <v>212</v>
      </c>
      <c r="D15" s="129" t="s">
        <v>217</v>
      </c>
      <c r="E15" s="129" t="s">
        <v>218</v>
      </c>
      <c r="F15" s="129" t="s">
        <v>219</v>
      </c>
      <c r="G15" s="125"/>
    </row>
    <row r="16" spans="1:7" ht="12.75">
      <c r="A16" s="128" t="s">
        <v>220</v>
      </c>
      <c r="B16" s="132">
        <f>+B17+B18+B19+B20</f>
        <v>0</v>
      </c>
      <c r="C16" s="132">
        <f>+C17+C18+C19+C20</f>
        <v>0</v>
      </c>
      <c r="D16" s="132">
        <f>+D17+D18+D19+D20</f>
        <v>0</v>
      </c>
      <c r="E16" s="132">
        <f>+E17+E18+E19+E20</f>
        <v>0</v>
      </c>
      <c r="F16" s="132">
        <f>+F17+F18+F19+F20</f>
        <v>0</v>
      </c>
      <c r="G16" s="125"/>
    </row>
    <row r="17" spans="1:7" ht="12.75">
      <c r="A17" s="128"/>
      <c r="B17" s="131"/>
      <c r="C17" s="131"/>
      <c r="D17" s="131"/>
      <c r="E17" s="131"/>
      <c r="F17" s="131"/>
      <c r="G17" s="125"/>
    </row>
    <row r="18" spans="1:7" ht="12.75">
      <c r="A18" s="166"/>
      <c r="B18" s="131"/>
      <c r="C18" s="131"/>
      <c r="D18" s="131"/>
      <c r="E18" s="131"/>
      <c r="F18" s="131"/>
      <c r="G18" s="125"/>
    </row>
    <row r="19" spans="1:7" ht="12.75">
      <c r="A19" s="166"/>
      <c r="B19" s="131"/>
      <c r="C19" s="131"/>
      <c r="D19" s="131"/>
      <c r="E19" s="131"/>
      <c r="F19" s="131"/>
      <c r="G19" s="125"/>
    </row>
    <row r="20" spans="1:7" ht="12.75">
      <c r="A20" s="166"/>
      <c r="B20" s="131"/>
      <c r="C20" s="131"/>
      <c r="D20" s="131"/>
      <c r="E20" s="131"/>
      <c r="F20" s="131"/>
      <c r="G20" s="125"/>
    </row>
    <row r="21" spans="1:7" ht="12.75">
      <c r="A21" s="128" t="s">
        <v>221</v>
      </c>
      <c r="B21" s="132">
        <f>+B22+B23+B24+B25</f>
        <v>0</v>
      </c>
      <c r="C21" s="132">
        <f>+C22+C23+C24+C25</f>
        <v>0</v>
      </c>
      <c r="D21" s="132">
        <f>+D22+D23+D24+D25</f>
        <v>0</v>
      </c>
      <c r="E21" s="132">
        <f>+E22+E23+E24+E25</f>
        <v>0</v>
      </c>
      <c r="F21" s="132">
        <f>+F22+F23+F24+F25</f>
        <v>0</v>
      </c>
      <c r="G21" s="125"/>
    </row>
    <row r="22" spans="1:7" ht="12.75">
      <c r="A22" s="166"/>
      <c r="B22" s="131"/>
      <c r="C22" s="131"/>
      <c r="D22" s="131"/>
      <c r="E22" s="131"/>
      <c r="F22" s="131"/>
      <c r="G22" s="125"/>
    </row>
    <row r="23" spans="1:7" ht="12.75">
      <c r="A23" s="166"/>
      <c r="B23" s="131"/>
      <c r="C23" s="131"/>
      <c r="D23" s="131"/>
      <c r="E23" s="131"/>
      <c r="F23" s="131"/>
      <c r="G23" s="125"/>
    </row>
    <row r="24" spans="1:7" ht="12.75">
      <c r="A24" s="166"/>
      <c r="B24" s="131"/>
      <c r="C24" s="131"/>
      <c r="D24" s="131"/>
      <c r="E24" s="131"/>
      <c r="F24" s="131"/>
      <c r="G24" s="125"/>
    </row>
    <row r="25" spans="1:7" ht="12.75">
      <c r="A25" s="166"/>
      <c r="B25" s="131"/>
      <c r="C25" s="131"/>
      <c r="D25" s="131"/>
      <c r="E25" s="131"/>
      <c r="F25" s="131"/>
      <c r="G25" s="125"/>
    </row>
    <row r="26" spans="1:7" ht="12.75">
      <c r="A26" s="128" t="s">
        <v>222</v>
      </c>
      <c r="B26" s="132">
        <f>+B27+B28+B29+B30</f>
        <v>0</v>
      </c>
      <c r="C26" s="132">
        <f>+C27+C28+C29+C30</f>
        <v>0</v>
      </c>
      <c r="D26" s="132">
        <f>+D27+D28+D29+D30</f>
        <v>0</v>
      </c>
      <c r="E26" s="132">
        <f>+E27+E28+E29+E30</f>
        <v>0</v>
      </c>
      <c r="F26" s="132">
        <f>+F27+F28+F29+F30</f>
        <v>0</v>
      </c>
      <c r="G26" s="125"/>
    </row>
    <row r="27" spans="1:7" ht="12.75">
      <c r="A27" s="166"/>
      <c r="B27" s="131"/>
      <c r="C27" s="131"/>
      <c r="D27" s="131"/>
      <c r="E27" s="131"/>
      <c r="F27" s="131"/>
      <c r="G27" s="125"/>
    </row>
    <row r="28" spans="1:7" ht="12.75">
      <c r="A28" s="166"/>
      <c r="B28" s="131"/>
      <c r="C28" s="131"/>
      <c r="D28" s="131"/>
      <c r="E28" s="131"/>
      <c r="F28" s="131"/>
      <c r="G28" s="125"/>
    </row>
    <row r="29" spans="1:7" ht="12.75">
      <c r="A29" s="166"/>
      <c r="B29" s="131"/>
      <c r="C29" s="131"/>
      <c r="D29" s="131"/>
      <c r="E29" s="131"/>
      <c r="F29" s="131"/>
      <c r="G29" s="125"/>
    </row>
    <row r="30" spans="1:7" ht="12.75">
      <c r="A30" s="166"/>
      <c r="B30" s="131"/>
      <c r="C30" s="131"/>
      <c r="D30" s="131"/>
      <c r="E30" s="131"/>
      <c r="F30" s="131"/>
      <c r="G30" s="125"/>
    </row>
    <row r="31" spans="1:7" ht="12.75">
      <c r="A31" s="125"/>
      <c r="B31" s="125"/>
      <c r="C31" s="125"/>
      <c r="D31" s="168"/>
      <c r="E31" s="125"/>
      <c r="F31" s="125"/>
      <c r="G31" s="125"/>
    </row>
    <row r="32" spans="1:7" ht="12.75">
      <c r="A32" s="125" t="s">
        <v>457</v>
      </c>
      <c r="B32" s="488" t="s">
        <v>458</v>
      </c>
      <c r="C32" s="488"/>
      <c r="D32" s="169" t="s">
        <v>459</v>
      </c>
      <c r="E32" s="125" t="s">
        <v>224</v>
      </c>
      <c r="F32" s="125"/>
      <c r="G32" s="125"/>
    </row>
    <row r="33" spans="2:7" ht="12.75">
      <c r="B33" s="170"/>
      <c r="C33" s="170"/>
      <c r="D33" s="171"/>
      <c r="F33" s="125"/>
      <c r="G33" s="125"/>
    </row>
    <row r="34" spans="1:7" ht="12.75">
      <c r="A34" s="125" t="s">
        <v>460</v>
      </c>
      <c r="B34" s="486" t="s">
        <v>461</v>
      </c>
      <c r="C34" s="486"/>
      <c r="D34" s="169" t="s">
        <v>459</v>
      </c>
      <c r="E34" s="125" t="s">
        <v>224</v>
      </c>
      <c r="F34" s="125"/>
      <c r="G34" s="125"/>
    </row>
    <row r="35" spans="1:7" ht="12.75">
      <c r="A35" s="125"/>
      <c r="B35" s="170"/>
      <c r="C35" s="170"/>
      <c r="D35" s="168"/>
      <c r="E35" s="125"/>
      <c r="F35" s="125"/>
      <c r="G35" s="125"/>
    </row>
    <row r="36" spans="1:7" ht="12.75">
      <c r="A36" s="125" t="s">
        <v>225</v>
      </c>
      <c r="B36" s="487" t="s">
        <v>223</v>
      </c>
      <c r="C36" s="487"/>
      <c r="D36" s="169" t="s">
        <v>226</v>
      </c>
      <c r="E36" s="125" t="s">
        <v>224</v>
      </c>
      <c r="F36" s="125"/>
      <c r="G36" s="125"/>
    </row>
    <row r="37" spans="1:7" ht="12.75">
      <c r="A37" s="125"/>
      <c r="B37" s="125"/>
      <c r="C37" s="125"/>
      <c r="D37" s="125"/>
      <c r="E37" s="125"/>
      <c r="F37" s="125"/>
      <c r="G37" s="125"/>
    </row>
  </sheetData>
  <sheetProtection/>
  <mergeCells count="10">
    <mergeCell ref="B34:C34"/>
    <mergeCell ref="B36:C36"/>
    <mergeCell ref="E10:F10"/>
    <mergeCell ref="E11:F11"/>
    <mergeCell ref="A14:F14"/>
    <mergeCell ref="B32:C32"/>
    <mergeCell ref="A3:F3"/>
    <mergeCell ref="A5:F5"/>
    <mergeCell ref="A7:F7"/>
    <mergeCell ref="E9:F9"/>
  </mergeCells>
  <printOptions/>
  <pageMargins left="0.75" right="0.75" top="1" bottom="1" header="0.4921259845" footer="0.4921259845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kulk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harusovav</dc:creator>
  <cp:keywords/>
  <dc:description/>
  <cp:lastModifiedBy>DDM</cp:lastModifiedBy>
  <cp:lastPrinted>2014-04-30T12:28:25Z</cp:lastPrinted>
  <dcterms:created xsi:type="dcterms:W3CDTF">2012-04-10T08:25:23Z</dcterms:created>
  <dcterms:modified xsi:type="dcterms:W3CDTF">2014-05-05T12:42:07Z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